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184967295b0d460/Velforeningen/"/>
    </mc:Choice>
  </mc:AlternateContent>
  <xr:revisionPtr revIDLastSave="0" documentId="8_{CA5A68A5-86D8-4880-B249-B1A211A5F9A5}" xr6:coauthVersionLast="47" xr6:coauthVersionMax="47" xr10:uidLastSave="{00000000-0000-0000-0000-000000000000}"/>
  <bookViews>
    <workbookView xWindow="-120" yWindow="-120" windowWidth="20730" windowHeight="11040" tabRatio="601" xr2:uid="{3B7A3114-1758-4EDA-894D-F14203A8D60C}"/>
  </bookViews>
  <sheets>
    <sheet name="OversiktVeierNeskoll" sheetId="1" r:id="rId1"/>
    <sheet name="Lysoversikt" sheetId="6" r:id="rId2"/>
    <sheet name="Illustrasjoner" sheetId="3" r:id="rId3"/>
  </sheets>
  <definedNames>
    <definedName name="_xlnm._FilterDatabase" localSheetId="1" hidden="1">Lysoversikt!$B$7:$H$192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" l="1"/>
  <c r="H4" i="1"/>
  <c r="I4" i="1"/>
  <c r="I49" i="1"/>
  <c r="I43" i="1"/>
  <c r="I5" i="1"/>
  <c r="I23" i="1" l="1"/>
  <c r="I17" i="1"/>
  <c r="I9" i="1"/>
  <c r="I10" i="1"/>
  <c r="I11" i="1"/>
  <c r="I12" i="1"/>
  <c r="I13" i="1"/>
  <c r="I14" i="1"/>
  <c r="I15" i="1"/>
  <c r="I16" i="1"/>
  <c r="I18" i="1"/>
  <c r="I19" i="1"/>
  <c r="I20" i="1"/>
  <c r="I3" i="1" s="1"/>
  <c r="I21" i="1"/>
  <c r="I22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4" i="1"/>
  <c r="I45" i="1"/>
  <c r="I46" i="1"/>
  <c r="I47" i="1"/>
  <c r="I48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G4" i="1" s="1"/>
  <c r="I89" i="1"/>
  <c r="G5" i="1" l="1"/>
  <c r="G3" i="1"/>
  <c r="H3" i="1"/>
  <c r="C193" i="6"/>
  <c r="K200" i="6"/>
  <c r="L201" i="6"/>
  <c r="M201" i="6"/>
  <c r="N201" i="6" l="1"/>
  <c r="L199" i="6"/>
  <c r="AB199" i="6"/>
  <c r="Z198" i="6"/>
  <c r="AD201" i="6" s="1"/>
  <c r="N198" i="6"/>
  <c r="R201" i="6" s="1"/>
  <c r="X199" i="6"/>
  <c r="V198" i="6"/>
  <c r="Z201" i="6" s="1"/>
  <c r="T199" i="6"/>
  <c r="R198" i="6"/>
  <c r="V201" i="6" s="1"/>
  <c r="AF199" i="6"/>
  <c r="P199" i="6"/>
  <c r="AD198" i="6"/>
  <c r="AA199" i="6"/>
  <c r="S199" i="6"/>
  <c r="K199" i="6"/>
  <c r="AC198" i="6"/>
  <c r="AG201" i="6" s="1"/>
  <c r="Y198" i="6"/>
  <c r="AC201" i="6" s="1"/>
  <c r="U198" i="6"/>
  <c r="Y201" i="6" s="1"/>
  <c r="Q198" i="6"/>
  <c r="U201" i="6" s="1"/>
  <c r="M198" i="6"/>
  <c r="Q201" i="6" s="1"/>
  <c r="AD199" i="6"/>
  <c r="Z199" i="6"/>
  <c r="V199" i="6"/>
  <c r="R199" i="6"/>
  <c r="N199" i="6"/>
  <c r="AF198" i="6"/>
  <c r="AB198" i="6"/>
  <c r="AF201" i="6" s="1"/>
  <c r="X198" i="6"/>
  <c r="AB201" i="6" s="1"/>
  <c r="T198" i="6"/>
  <c r="X201" i="6" s="1"/>
  <c r="P198" i="6"/>
  <c r="T201" i="6" s="1"/>
  <c r="L198" i="6"/>
  <c r="P201" i="6" s="1"/>
  <c r="AE199" i="6"/>
  <c r="W199" i="6"/>
  <c r="O199" i="6"/>
  <c r="AG198" i="6"/>
  <c r="AG199" i="6"/>
  <c r="AC199" i="6"/>
  <c r="Y199" i="6"/>
  <c r="U199" i="6"/>
  <c r="Q199" i="6"/>
  <c r="M199" i="6"/>
  <c r="AE198" i="6"/>
  <c r="AA198" i="6"/>
  <c r="AE201" i="6" s="1"/>
  <c r="W198" i="6"/>
  <c r="AA201" i="6" s="1"/>
  <c r="S198" i="6"/>
  <c r="W201" i="6" s="1"/>
  <c r="O198" i="6"/>
  <c r="S201" i="6" s="1"/>
  <c r="K198" i="6"/>
  <c r="O201" i="6" s="1"/>
  <c r="K201" i="6" l="1"/>
  <c r="X92" i="1" l="1"/>
  <c r="Z92" i="1"/>
  <c r="Q92" i="1"/>
  <c r="R93" i="1"/>
  <c r="V92" i="1"/>
  <c r="AC92" i="1"/>
  <c r="Y92" i="1"/>
  <c r="P92" i="1"/>
  <c r="S92" i="1"/>
  <c r="R92" i="1"/>
  <c r="O93" i="1"/>
  <c r="O92" i="1"/>
  <c r="N92" i="1"/>
  <c r="AE92" i="1"/>
  <c r="AA92" i="1"/>
  <c r="N93" i="1"/>
  <c r="T92" i="1"/>
  <c r="K93" i="1"/>
  <c r="K92" i="1"/>
  <c r="H5" i="1"/>
  <c r="G90" i="1"/>
  <c r="E5" i="1" l="1"/>
  <c r="E3" i="1"/>
  <c r="J96" i="1" l="1"/>
  <c r="B2" i="1"/>
  <c r="X93" i="1" l="1"/>
  <c r="AE93" i="1"/>
  <c r="AC93" i="1"/>
  <c r="P93" i="1"/>
  <c r="Y93" i="1"/>
  <c r="Q93" i="1"/>
  <c r="AA93" i="1"/>
  <c r="J95" i="1"/>
  <c r="U93" i="1"/>
  <c r="S93" i="1"/>
  <c r="V93" i="1"/>
  <c r="T93" i="1"/>
  <c r="Z93" i="1"/>
  <c r="AD93" i="1"/>
  <c r="AB92" i="1"/>
  <c r="M92" i="1"/>
  <c r="U92" i="1"/>
  <c r="AB93" i="1"/>
  <c r="AD92" i="1"/>
  <c r="W92" i="1"/>
  <c r="AG92" i="1"/>
  <c r="AG93" i="1"/>
  <c r="AF93" i="1"/>
  <c r="AF92" i="1"/>
  <c r="M93" i="1"/>
  <c r="L93" i="1"/>
  <c r="W93" i="1"/>
  <c r="L92" i="1"/>
</calcChain>
</file>

<file path=xl/sharedStrings.xml><?xml version="1.0" encoding="utf-8"?>
<sst xmlns="http://schemas.openxmlformats.org/spreadsheetml/2006/main" count="928" uniqueCount="236">
  <si>
    <t>Gate-/veinavn</t>
  </si>
  <si>
    <t>Fra</t>
  </si>
  <si>
    <t>Til</t>
  </si>
  <si>
    <t>Lengde [m]</t>
  </si>
  <si>
    <t>Geminivegen</t>
  </si>
  <si>
    <t>Herkulesvegen</t>
  </si>
  <si>
    <t>Orionvegen</t>
  </si>
  <si>
    <t>Polarisvegen</t>
  </si>
  <si>
    <t>Siriusvegen</t>
  </si>
  <si>
    <t>Melkevegen</t>
  </si>
  <si>
    <t>Velforeningen</t>
  </si>
  <si>
    <t>Hovedstrekket fra Melkevn. og innover.</t>
  </si>
  <si>
    <t>Nes kommune</t>
  </si>
  <si>
    <t>Tellusvegen</t>
  </si>
  <si>
    <t>Fra Melkevn. og til skogbeltet med forbindelse til FV 477 (Hvamsmovn.).</t>
  </si>
  <si>
    <t>Idrettsplassen</t>
  </si>
  <si>
    <t>Forbi begge fotballbanene i retning mot tjernet.</t>
  </si>
  <si>
    <t>Langs tjernet og mot/forbi velforeningens balløkke.</t>
  </si>
  <si>
    <t>Neskollen:</t>
  </si>
  <si>
    <t>Drifts- og vedlikeholdsansvar</t>
  </si>
  <si>
    <t>Hvam IL</t>
  </si>
  <si>
    <t>Veilengde</t>
  </si>
  <si>
    <t>meter</t>
  </si>
  <si>
    <t>Totalt</t>
  </si>
  <si>
    <t>meter vei.</t>
  </si>
  <si>
    <t>Første stikkvei nærmest Melkevn., opp mot Geminivn.</t>
  </si>
  <si>
    <t>Herkulesvn.</t>
  </si>
  <si>
    <t>Polaris</t>
  </si>
  <si>
    <t>Mellom kryssene Herkulesvn. og Polarisvn.</t>
  </si>
  <si>
    <t>Polaris.</t>
  </si>
  <si>
    <t>Orionvn</t>
  </si>
  <si>
    <t>Orionvn.</t>
  </si>
  <si>
    <t>Geminivn.</t>
  </si>
  <si>
    <t>Siriusvn.</t>
  </si>
  <si>
    <t>Pegasusvn.</t>
  </si>
  <si>
    <t>Jomfrustien</t>
  </si>
  <si>
    <t>Krepsen</t>
  </si>
  <si>
    <t>Enjhørningen</t>
  </si>
  <si>
    <t>Enhjørningen</t>
  </si>
  <si>
    <t>Vekta</t>
  </si>
  <si>
    <t>Skytten</t>
  </si>
  <si>
    <t>Mellom kryssene Enhjørningen og Vekta.</t>
  </si>
  <si>
    <t>Mellom kryssene Krepsen og Enhjørningen.</t>
  </si>
  <si>
    <t>Mellom kryssene Jomfrustien og Krepsen.</t>
  </si>
  <si>
    <t>Mellom kryssene Pegasusvn. og Jomfrustien.</t>
  </si>
  <si>
    <t>Mellom kryssene Siriusvn. og Pegasusvn.</t>
  </si>
  <si>
    <t>Mellom kryssene Geminivn. og Siriusvn.</t>
  </si>
  <si>
    <t>Mellom kryssene Orionvn. og Geminivn.</t>
  </si>
  <si>
    <t>Mellom kryssene Polarisvn. og Orionvn.</t>
  </si>
  <si>
    <t>Kjølen</t>
  </si>
  <si>
    <t>Skorpionen</t>
  </si>
  <si>
    <t>Ørnestubben</t>
  </si>
  <si>
    <t>Hele veien fra Melkevn.</t>
  </si>
  <si>
    <t>Hele veien fra Pegasusvn.</t>
  </si>
  <si>
    <t>Hovedstrekket rett inn fra Melkevn.</t>
  </si>
  <si>
    <t>Avstikkeren innerst, ved nr. 28 og 30.</t>
  </si>
  <si>
    <t>Avstikkeren østover fra hovedstrekket.</t>
  </si>
  <si>
    <t>Avstikkeren vestover fra hovedstrekket.</t>
  </si>
  <si>
    <t>Løvebakken</t>
  </si>
  <si>
    <t>Hele veien fra krysset Pegasusvn./Fønikslia.</t>
  </si>
  <si>
    <t>Fønikslia</t>
  </si>
  <si>
    <t>Hele veien fra krysset Pegasusvn./Løvebakken.</t>
  </si>
  <si>
    <t>Hele veien fra Pegasusvn., forbi nr. 17 og inn til nr. 11.</t>
  </si>
  <si>
    <t>Vinkelhaken</t>
  </si>
  <si>
    <t>Fra overgangen fra Melkevn. til helt inners, ved nr. 8.</t>
  </si>
  <si>
    <t>Fra Melkevn. og gjennom svingen ved nr. 5/18 og inn mot nr. 24.</t>
  </si>
  <si>
    <t>Fra svingen ved nr. 8 og inn til nr. 12.</t>
  </si>
  <si>
    <t>Fra Melkevn. og inn til mellom nr. 42 og nr. 9.</t>
  </si>
  <si>
    <t>Plutosvingen</t>
  </si>
  <si>
    <t>Fra FV 477 (Hvamsmovn.) til krysset Herkulesvn.</t>
  </si>
  <si>
    <t>Første stikkveien talt fra Melkevn., lengste utstrekning mot sør.</t>
  </si>
  <si>
    <t>Avstikker mot øst innerst i første stikkvei talt fra Melkevn.</t>
  </si>
  <si>
    <t>Første avstikker mot øst på første stikkvei talt fra Melkevn.</t>
  </si>
  <si>
    <t>Fra Melkevn. og ned til utkjøring til FV 477 (Hvamsmovn.).</t>
  </si>
  <si>
    <t>Eier/ drifter vei</t>
  </si>
  <si>
    <t>Beskrivelse av strekning</t>
  </si>
  <si>
    <r>
      <t>Areal [m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]</t>
    </r>
  </si>
  <si>
    <t>Grus</t>
  </si>
  <si>
    <t>Oljegrus</t>
  </si>
  <si>
    <t>1</t>
  </si>
  <si>
    <t>Asfalt</t>
  </si>
  <si>
    <t>Dekke</t>
  </si>
  <si>
    <t>13</t>
  </si>
  <si>
    <t>Avstikkeren inn til nr. 13 til 31.</t>
  </si>
  <si>
    <t>51</t>
  </si>
  <si>
    <t>53</t>
  </si>
  <si>
    <t>65</t>
  </si>
  <si>
    <t>Avstikkeren inn til nr. 41 til 51.</t>
  </si>
  <si>
    <t>16</t>
  </si>
  <si>
    <t>Hovedstrekket fra Pegasusvn. til nr 16.</t>
  </si>
  <si>
    <t>14</t>
  </si>
  <si>
    <t>19</t>
  </si>
  <si>
    <t xml:space="preserve">Start på innkjøringen til nr. 9 til 19. </t>
  </si>
  <si>
    <t>43</t>
  </si>
  <si>
    <t>Innerste del av Skorpionen (79/315)</t>
  </si>
  <si>
    <t>Veilengder og fordeling drifts- og vedlikeholdsansvar.</t>
  </si>
  <si>
    <t>17</t>
  </si>
  <si>
    <t>5</t>
  </si>
  <si>
    <t>7</t>
  </si>
  <si>
    <t>Avstikker til nr.5 og 7 (79/374).</t>
  </si>
  <si>
    <t>Avstikker til nr. 9, 11, 13, 15, 17 og 19 (79/316).</t>
  </si>
  <si>
    <t>11</t>
  </si>
  <si>
    <t>15</t>
  </si>
  <si>
    <t>24</t>
  </si>
  <si>
    <t>28</t>
  </si>
  <si>
    <t>Fra nr. 9, ved nr. 42 og inn til nr. 36. (forbi partallene fra nr. 26 til 42).</t>
  </si>
  <si>
    <t>Avstikkeren ved nr. 12, anokmst til partallene fra nr. 12 til nr. 24.</t>
  </si>
  <si>
    <t>Avstikkeren ved nr. 2, innkjøring til partall nr. 2 til og med nr. 10.</t>
  </si>
  <si>
    <t>Tredje stikkvei ned fra Melkevn. (mot sør).</t>
  </si>
  <si>
    <t>Andre stikkvei talt fra Melkevn. (mot nord).</t>
  </si>
  <si>
    <t xml:space="preserve"> </t>
  </si>
  <si>
    <t>Jupitervegen</t>
  </si>
  <si>
    <t>Sekstanten</t>
  </si>
  <si>
    <t>Siste/fjerde stikkvei ned fra Melkeven.</t>
  </si>
  <si>
    <t>Lekeplasser</t>
  </si>
  <si>
    <t>Akebakken</t>
  </si>
  <si>
    <t>Antall lys</t>
  </si>
  <si>
    <t>Veglys</t>
  </si>
  <si>
    <t>Halogen</t>
  </si>
  <si>
    <t>LED</t>
  </si>
  <si>
    <t>Sekstanten 1stikk</t>
  </si>
  <si>
    <t>Jupiter 2stikk</t>
  </si>
  <si>
    <t>Jupiter 1stikk</t>
  </si>
  <si>
    <t>Vekta 2stikk</t>
  </si>
  <si>
    <t>Vekta 1stikk</t>
  </si>
  <si>
    <t xml:space="preserve">Siriusvegen </t>
  </si>
  <si>
    <t>Gangvei idrettsanlegg</t>
  </si>
  <si>
    <t>Etbl.</t>
  </si>
  <si>
    <t>Type</t>
  </si>
  <si>
    <t>Nr.</t>
  </si>
  <si>
    <t>Vei</t>
  </si>
  <si>
    <t>Etablert/ Asfaltert År</t>
  </si>
  <si>
    <t>Bredde veidekke [m]</t>
  </si>
  <si>
    <t>Innerste stikkvei oppover i lia, inkl. snuhammer.</t>
  </si>
  <si>
    <t>Midtre stikkvei oppover i lia, inkl. snuhammer.</t>
  </si>
  <si>
    <t>Første stikkvei nærmest Melkevn., langs denne, mot Orionvn, inkl. snuhammer.</t>
  </si>
  <si>
    <t>Ansvar</t>
  </si>
  <si>
    <t>Nesk. velforening</t>
  </si>
  <si>
    <t>Lgd. fra koblingsskap [m]</t>
  </si>
  <si>
    <t>Lgd. til/fra neste/forrige lyktestolpe [m]</t>
  </si>
  <si>
    <t>Kommentar</t>
  </si>
  <si>
    <t>Herkulesvegen 84 - 108</t>
  </si>
  <si>
    <t>Fra Melkevn. til svingen ved fotballbane innenfor tennisbanen.</t>
  </si>
  <si>
    <t>Ved Nes Arena.</t>
  </si>
  <si>
    <t>Herkulesvegen 30 - 76</t>
  </si>
  <si>
    <t>Herkulesvegen 2 - 24</t>
  </si>
  <si>
    <t>Polarisvegen 19 - 47</t>
  </si>
  <si>
    <t>Polarisvegen 1 - 11</t>
  </si>
  <si>
    <t>Orion sameiet ( 1 - 31)</t>
  </si>
  <si>
    <t>Gemini sameiet (1 - 23)</t>
  </si>
  <si>
    <t>Pegasusvegen 13 - 31</t>
  </si>
  <si>
    <t>Pegasusvegen 41 / 51</t>
  </si>
  <si>
    <t>Velforeningen (?)</t>
  </si>
  <si>
    <r>
      <t>Areal asfalt [m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]</t>
    </r>
  </si>
  <si>
    <r>
      <t>Areal oljegrus [m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]</t>
    </r>
  </si>
  <si>
    <r>
      <t>Areal grus [m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]</t>
    </r>
  </si>
  <si>
    <t>Innerste del av første stikkvei opp mot Geminivegen.</t>
  </si>
  <si>
    <t>Midtre stikkvei opp mot Geminivn.</t>
  </si>
  <si>
    <t>Innerst i midtre stikkvei opp mot Geminivn.</t>
  </si>
  <si>
    <t>Innerste stikkvei opp mot Geminivn.</t>
  </si>
  <si>
    <t>Første stikkvei fra Melkevn., ned mot Herkulsevn., gjennom Orionvegen sameie.</t>
  </si>
  <si>
    <t>Første stikkvei fra Melkevn., ned mot Orionvn., gjennom Geminiveien sameie.</t>
  </si>
  <si>
    <t>5. stikkvei opp mot B4/ Pegasusvegen, talt opp fra Melkevn., inn til nr. 88 og nr. 96.</t>
  </si>
  <si>
    <t>Innerst i 5. stikkvei opp mot B4/ Pegasusvegen, innenfor nr. 88 og nr. 96.</t>
  </si>
  <si>
    <t>4. stikkvei opp mot B4/ Pegasusvegen, talt opp fra Melkevn.</t>
  </si>
  <si>
    <t>3. stikkvei opp mot B4/ Pegasusvegen, talt opp fra Melkevn., opp til nr. 50 og nr. 62.</t>
  </si>
  <si>
    <t>Innerst i 3. stikkvei opp mot B4/ Pegasusvegen, innenfor nr. 50 og nr. 62.</t>
  </si>
  <si>
    <t>Innerst i 3. stikkvei opp mot B4/ Pegasusvegen, felles adkomst til nr. 62, 64, 66 og 68, mot nord.</t>
  </si>
  <si>
    <t>2. stikkvei opp mot B4/ Pegasusvegen, talt opp fra Melkevn., til innenfor nr. 36.</t>
  </si>
  <si>
    <t>30A</t>
  </si>
  <si>
    <t>34D</t>
  </si>
  <si>
    <t>Innerst i 2. stikkvei opp mot B4/ Pegasusvegen, i Orionsvingen sameie.</t>
  </si>
  <si>
    <t>Innerst i første stikkvei opp mot B4/ Kjølen.</t>
  </si>
  <si>
    <t>Første stikkvei opp mot B4/ Kjølen.</t>
  </si>
  <si>
    <t>2. stikkvei fra kommunal del av Polarisvegen, opp til Siriusvegen.</t>
  </si>
  <si>
    <t>Første stikkvei, nærmest Melkevn., ned mot Hvamsmovegen.</t>
  </si>
  <si>
    <t>Innerst i først stikkvei ned mot Hvamsmovegen, i Neskollen Sameie 2.</t>
  </si>
  <si>
    <t>Første stikkkvei nærmest Melkevn., mot Siriusvn., opp mot stengsel ved nr. 9/11.</t>
  </si>
  <si>
    <t>Avstikker fra 2. stikkvei opp mot Siriusvn, forbi lekeplass og ned til stengsel mellom nr. 9/11 og nr. 29.</t>
  </si>
  <si>
    <t>Hele veien, mellom Melkevn. og Polarisvn.</t>
  </si>
  <si>
    <t>Hovedstrekket fra Melkevn. inn til Fønikslia/Løvebakken.</t>
  </si>
  <si>
    <t>Avstikkeren inn til nr. 53 til 65, i Pegasusvegen Sameie.</t>
  </si>
  <si>
    <t>Sameier</t>
  </si>
  <si>
    <t>Hovedstrekket fra Pegasusvn. og til innerst, ved nr. 25, i Øvre Neskollen Kjølen Boligsameie.</t>
  </si>
  <si>
    <t>Avstikker til nr. 14, 16, 18 og 20, rett ved lekeplass, i Øvre Neskollen Kjølen Boligsameie.</t>
  </si>
  <si>
    <t>Inn til nr. 10 til og med nr. 28, i sameiet.</t>
  </si>
  <si>
    <t>Melkevegen, fra FV 477 (Hvamsmovn.) til krysset Herkulesvn.
(Klikk på illustrasjonen for å komme tilbake til aktuell oversikt).</t>
  </si>
  <si>
    <t>Melkevegen, mellom kryssene Herkulesvn. og Polarisvn.
(Klikk på illustrasjonen for å komme tilbake til aktuell oversikt).</t>
  </si>
  <si>
    <t>Melkevegne, mellom kryssene Polarisvn. og Orionvn.
(Klikk på illustrasjonen for å komme tilbake til aktuell oversikt).</t>
  </si>
  <si>
    <t>Melkevegen, mellom kryssene Orionvn. og Geminivn.
(Klikk på illustrasjonen for å komme tilbake til aktuell oversikt).</t>
  </si>
  <si>
    <t>Melkevegen, mellom kryssene Geminivn. og Siriusvn.
(Klikk på illustrasjonen for å komme tilbake til aktuell oversikt).</t>
  </si>
  <si>
    <t>Melkevegen, mellom kryssene Siriusvn. og Pegasusvn.
(Klikk på illustrasjonen for å komme tilbake til aktuell oversikt).</t>
  </si>
  <si>
    <t>Melkevegen, mellom kryssene Pegasusvn. og Jomfrustien.
(Klikk på illustrasjonen for å komme tilbake til aktuell oversikt).</t>
  </si>
  <si>
    <t>Melkevegen, mellom kryssene Jomfrustien og Krepsen..
(Klikk på illustrasjonen for å komme tilbake til aktuell oversikt).</t>
  </si>
  <si>
    <t>Melkevegen, mellom kryssene Krepsen og Enhjørningen..
(Klikk på illustrasjonen for å komme tilbake til aktuell oversikt).</t>
  </si>
  <si>
    <t>Melkevegen, mellom kryssene Enhjørningen og Vekta..
(Klikk på illustrasjonen for å komme tilbake til aktuell oversikt).</t>
  </si>
  <si>
    <t>Tellusvegen, fra Melkevn. og til skogbeltet med forbindelse til FV 477 (Hvamsmovn.)..
(Klikk på illustrasjonen for å komme tilbake til aktuell oversikt).</t>
  </si>
  <si>
    <t>Idrettsplassen, fra Melkevn. til svingen ved fotballbane innenfor tennisbanen..
(Klikk på illustrasjonen for å komme tilbake til aktuell oversikt).</t>
  </si>
  <si>
    <t>Idrettsplassen, forbi begge fotballbanene i retning mot tjernet..
(Klikk på illustrasjonen for å komme tilbake til aktuell oversikt).</t>
  </si>
  <si>
    <t>Idrettsplassen, langs tjernet og mot/forbi velforeningens balløkke..
(Klikk på illustrasjonen for å komme tilbake til aktuell oversikt).</t>
  </si>
  <si>
    <t>Idrettsplassen, ved Nes Arena..
(Klikk på illustrasjonen for å komme tilbake til aktuell oversikt).</t>
  </si>
  <si>
    <t>Herkulesvegen 1 - 110, hovedstrekket fra Melkevegen og innover..
(Klikk på illustrasjonen for å komme tilbake til aktuell oversikt).</t>
  </si>
  <si>
    <t>Herkulesvegen 84 - 108, innerste stikkvei opp mot Orionvegen, inkludert snuhammer øverst..
(Klikk på illustrasjonen for å komme tilbake til aktuell oversikt).</t>
  </si>
  <si>
    <t>Herkulesvegen 30 - 76, midtre stikkveg opp mot Orionvegen, inkludert snuhammer øverst..
(Klikk på illustrasjonen for å komme tilbake til aktuell oversikt).</t>
  </si>
  <si>
    <t>Herkulesvegen 2 - 24, første stikkvei nærmest Melkevn., langs denne, mot Orionvn, inkl. snuhammer..
(Klikk på illustrasjonen for å komme tilbake til aktuell oversikt).</t>
  </si>
  <si>
    <t>Orionvegen 1 - 100, hovedstrekket fra Melkevegen og innover..
(Klikk på illustrasjonen for å komme tilbake til aktuell oversikt).</t>
  </si>
  <si>
    <t>Orionvegen 2 - 20, første stiggvei opp mot Geminivegen..
(Klikk på illustrasjonen for å komme tilbake til aktuell oversikt).</t>
  </si>
  <si>
    <t>Orionvegen 8 - 14, innerste del av første stikkvei opp mot Geminivegen..
(Klikk på illustrasjonen for å komme tilbake til aktuell oversikt).</t>
  </si>
  <si>
    <t>Orionvegen 22 - 46, midtre stikkvei opp mot Geminivegen..
(Klikk på illustrasjonen for å komme tilbake til aktuell oversikt).</t>
  </si>
  <si>
    <t>Orionvegen 26 - 40, innerste del av midtre stikkvei opp mot Geminivegen..
(Klikk på illustrasjonen for å komme tilbake til aktuell oversikt).</t>
  </si>
  <si>
    <t>Orionvegen 48 - 70, innerste stikkvei opp mot Geminimvegen..
(Klikk på illustrasjonen for å komme tilbake til aktuell oversikt).</t>
  </si>
  <si>
    <t>Orionvegen 1 - 31, første stikkvei ned mot Herkulesvegen, gjennom Orionvegen sameie..
(Klikk på illustrasjonen for å komme tilbake til aktuell oversikt).</t>
  </si>
  <si>
    <t>Geminivegen 1 - 104, hovedstrekket fra Melkevegen og helt inn..
(Klikk på illustrasjonen for å komme tilbake til aktuell oversikt).</t>
  </si>
  <si>
    <t>Orionvegen 86 - 100, 5. stikkvei opp mot B4/ Pegasusvegen, talt opp fra Melkevn., inn til nr. 88 og nr. 96..
(Klikk på illustrasjonen for å komme tilbake til aktuell oversikt).</t>
  </si>
  <si>
    <t>Geminivegen 88 - 94, innerst i 5. stikkvei opp mot B4/ Pegasusvegen, innenfor nr. 88 og nr. 96..
(Klikk på illustrasjonen for å komme tilbake til aktuell oversikt).</t>
  </si>
  <si>
    <t>Geminivegen 78 - 84, 4. stikkvei opp mot B4/ Pegasusvegen, talt opp fra Melkevn..
(Klikk på illustrasjonen for å komme tilbake til aktuell oversikt).</t>
  </si>
  <si>
    <t>Geminivegen 46 - 76, 4. stikkvei opp mot B4/ Pegasusvegen, talt opp fra Melkevn., opp til nr. 50 og nr. 62..
(Klikk på illustrasjonen for å komme tilbake til aktuell oversikt).</t>
  </si>
  <si>
    <t>Geminivegen 52 - 62, innerst i 3. stikkvei opp mot B4/ Pegasusvegen, innenfor nr. 50 og nr. 62..
(Klikk på illustrasjonen for å komme tilbake til aktuell oversikt).</t>
  </si>
  <si>
    <t>Geminivegen 62 - 68, innerst i 3. stikkvei opp mot B4/ Pegasusvegen, felles adkomst til nr. 62, 64, 66 og 68, mot nord..
(Klikk på illustrasjonen for å komme tilbake til aktuell oversikt).</t>
  </si>
  <si>
    <t>Geminivegen 22 - 44, 2. stikkvei opp mot B4/ Pegasusvegen, talt opp fra Melkevn., til innenfor nr. 36..
(Klikk på illustrasjonen for å komme tilbake til aktuell oversikt).</t>
  </si>
  <si>
    <t>Geminivegen 10 - 14, innerst i første stikkveg opp mot B4/ Kjølen..
(Klikk på illustrasjonen for å komme tilbake til aktuell oversikt).</t>
  </si>
  <si>
    <t>Geminivegen 2 - 8, første stikkvei opp mot B4/ Kjølen. .
(Klikk på illustrasjonen for å komme tilbake til aktuell oversikt).</t>
  </si>
  <si>
    <t>Geminivegen 1 - 23, første stikkvei ned mot Herkulesvegen, gjennom Geminiveien sameie..
(Klikk på illustrasjonen for å komme tilbake til aktuell oversikt).</t>
  </si>
  <si>
    <t>Polarisvegen 19 - 47, 2. stikkvei fra kommunal del av Polarisvegen, opp til Siriusvegen..
(Klikk på illustrasjonen for å komme tilbake til aktuell oversikt).</t>
  </si>
  <si>
    <t>Polarisvegen 2 - 8, første stikkvei etter Melkevegen, ned mot Hvamsovn., til Neskollen Sameie 2..
(Klikk på illustrasjonen for å komme tilbake til aktuell oversikt).</t>
  </si>
  <si>
    <t>Polarisvege 1 -65, hovedstrekket inn fra Melkevegen..
(Klikk på illustrasjonen for å komme tilbake til aktuell oversikt).</t>
  </si>
  <si>
    <t>Polarisvegen 1 - 11, første stikkvei opp mot Siriusvegen, opp til stengsel ved nr. 9 og nr. 11..
(Klikk på illustrasjonen for å komme tilbake til aktuell oversikt).</t>
  </si>
  <si>
    <t>Polarisvegen 29 - 31, avstikker fra 2. stikkvei opp mot Siriusvn, forbi lekeplass og ned til stengsel mellom nr. 9/11 og nr. 29.
(Klikk på illustrasjonen for å komme tilbake til aktuell oversikt).</t>
  </si>
  <si>
    <t>Siriusvegen 1 - 12, hele veien mellom Melkevn. og Polarisvn..
(Klikk på illustrasjonen for å komme tilbake til aktuell oversikt).</t>
  </si>
  <si>
    <t>Pegasusvegen 1 - 65, hovedstrekket mellom Melkevn. og Fønikslia/Løvebakken..
(Klikk på illustrasjonen for å komme tilbake til aktuell oversikt).</t>
  </si>
  <si>
    <t>Pegsasusvegen 13 - 31, avstikkeren ned mot B3/ Geminivegen..
(Klikk på illustrasjonen for å komme tilbake til aktuell oversikt).</t>
  </si>
  <si>
    <t>Pegsasusvegen 41 - 51, avstikkeren ned mot B3/ Geminivegen..
(Klikk på illustrasjonen for å komme tilbake til aktuell oversikt).</t>
  </si>
  <si>
    <t>Pegsasusvegen 53 - 65, avstikkeren ned mot B3/ Geminivegen, i Pegasusvegen Sameie..
(Klikk på illustrasjonen for å komme tilbake til aktuell oversikt).</t>
  </si>
  <si>
    <t>Kjølen 14 - 20, avstikker til nr. 14, 16, 18 og 20, rett ved lekeplass..
(Klikk på illustrasjonen for å komme tilbake til aktuell oversikt).</t>
  </si>
  <si>
    <t>Geminivegen 30A - 34D, innerst i 2. stikkvei opp mot B4/ Pegasusvegen, i Orionsvingen Sameie.
(Klikk på illustrasjonen for å komme tilbake til aktuell oversikt).</t>
  </si>
  <si>
    <t>Polarisvegen 2 - 6, innerst i første stikkvei ned mot Hvamsmovegen, i Neskollen Sameie 2..
(Klikk på illustrasjonen for å komme tilbake til aktuell oversikt).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</si>
</sst>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kr&quot;\ * #,##0.00_-;\-&quot;kr&quot;\ * #,##0.00_-;_-&quot;kr&quot;\ * &quot;-&quot;??_-;_-@_-"/>
  </numFmts>
  <fonts count="9" x14ac:knownFonts="1">
    <font>
      <sz val="11"/>
      <color theme="1"/>
      <name val="Calibri"/>
      <family val="2"/>
    </font>
    <font>
      <b/>
      <u/>
      <sz val="14"/>
      <color theme="1"/>
      <name val="Calibri"/>
      <family val="2"/>
    </font>
    <font>
      <vertAlign val="superscript"/>
      <sz val="11"/>
      <color theme="1"/>
      <name val="Calibri"/>
      <family val="2"/>
    </font>
    <font>
      <u/>
      <sz val="11"/>
      <color theme="10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4" fontId="5" fillId="0" borderId="0" applyFont="0" applyFill="0" applyBorder="0" applyAlignment="0" applyProtection="0"/>
    <xf numFmtId="0" fontId="6" fillId="0" borderId="0"/>
  </cellStyleXfs>
  <cellXfs count="28">
    <xf numFmtId="0" fontId="0" fillId="0" borderId="0" xfId="0"/>
    <xf numFmtId="0" fontId="0" fillId="0" borderId="0" xfId="0" applyAlignment="1">
      <alignment vertical="top" wrapText="1"/>
    </xf>
    <xf numFmtId="2" fontId="0" fillId="0" borderId="0" xfId="0" applyNumberFormat="1" applyAlignment="1">
      <alignment vertical="top" wrapText="1"/>
    </xf>
    <xf numFmtId="0" fontId="0" fillId="0" borderId="0" xfId="0" applyAlignment="1">
      <alignment vertical="top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0" fontId="0" fillId="0" borderId="0" xfId="0" applyAlignment="1">
      <alignment wrapText="1"/>
    </xf>
    <xf numFmtId="0" fontId="3" fillId="0" borderId="0" xfId="1" applyFill="1" applyAlignment="1">
      <alignment vertical="top" wrapText="1"/>
    </xf>
    <xf numFmtId="49" fontId="0" fillId="0" borderId="0" xfId="0" applyNumberFormat="1" applyAlignment="1">
      <alignment horizontal="center" vertical="top" wrapText="1"/>
    </xf>
    <xf numFmtId="44" fontId="0" fillId="0" borderId="0" xfId="2" applyFont="1" applyFill="1" applyAlignment="1">
      <alignment vertical="top" wrapText="1"/>
    </xf>
    <xf numFmtId="44" fontId="0" fillId="0" borderId="0" xfId="0" applyNumberFormat="1" applyAlignment="1">
      <alignment vertical="top" wrapText="1"/>
    </xf>
    <xf numFmtId="0" fontId="6" fillId="0" borderId="0" xfId="3"/>
    <xf numFmtId="3" fontId="6" fillId="0" borderId="0" xfId="3" applyNumberFormat="1"/>
    <xf numFmtId="0" fontId="6" fillId="0" borderId="0" xfId="3" applyAlignment="1">
      <alignment horizontal="center"/>
    </xf>
    <xf numFmtId="0" fontId="7" fillId="0" borderId="0" xfId="3" applyFont="1" applyAlignment="1">
      <alignment horizontal="center"/>
    </xf>
    <xf numFmtId="0" fontId="3" fillId="0" borderId="0" xfId="1" applyFill="1" applyAlignment="1">
      <alignment vertical="top"/>
    </xf>
    <xf numFmtId="0" fontId="0" fillId="0" borderId="0" xfId="0" applyAlignment="1">
      <alignment horizontal="center" vertical="top" wrapText="1"/>
    </xf>
    <xf numFmtId="44" fontId="0" fillId="0" borderId="0" xfId="2" applyFont="1" applyAlignment="1">
      <alignment vertical="top" wrapText="1"/>
    </xf>
    <xf numFmtId="0" fontId="8" fillId="0" borderId="0" xfId="3" applyFont="1" applyAlignment="1">
      <alignment horizontal="center" vertical="top"/>
    </xf>
    <xf numFmtId="0" fontId="8" fillId="0" borderId="0" xfId="3" applyFont="1" applyAlignment="1">
      <alignment horizontal="center"/>
    </xf>
    <xf numFmtId="0" fontId="8" fillId="0" borderId="0" xfId="3" applyFont="1" applyAlignment="1">
      <alignment horizontal="center" wrapText="1"/>
    </xf>
    <xf numFmtId="0" fontId="4" fillId="0" borderId="0" xfId="1" applyFont="1" applyFill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1" applyFill="1" applyBorder="1" applyAlignment="1">
      <alignment horizontal="center" vertical="top"/>
    </xf>
    <xf numFmtId="0" fontId="3" fillId="0" borderId="0" xfId="1" applyNumberFormat="1" applyFill="1" applyBorder="1" applyAlignment="1">
      <alignment horizontal="center" vertical="top"/>
    </xf>
    <xf numFmtId="0" fontId="3" fillId="0" borderId="0" xfId="1" applyNumberFormat="1" applyFill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0" xfId="0" applyAlignment="1">
      <alignment vertical="top" wrapText="1"/>
    </xf>
  </cellXfs>
  <cellStyles count="4">
    <cellStyle name="Hyperkobling" xfId="1" builtinId="8"/>
    <cellStyle name="Normal" xfId="0" builtinId="0"/>
    <cellStyle name="Normal 2" xfId="3" xr:uid="{724A3BB1-236B-4924-8F91-C33F70E56395}"/>
    <cellStyle name="Valuta" xfId="2" builtinId="4"/>
  </cellStyles>
  <dxfs count="4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numFmt numFmtId="2" formatCode="0.00"/>
      <alignment horizontal="general" vertical="top" textRotation="0" wrapText="1" indent="0" justifyLastLine="0" shrinkToFit="0" readingOrder="0"/>
    </dxf>
    <dxf>
      <numFmt numFmtId="2" formatCode="0.00"/>
      <alignment horizontal="general" vertical="top" textRotation="0" wrapText="1" indent="0" justifyLastLine="0" shrinkToFit="0" readingOrder="0"/>
    </dxf>
    <dxf>
      <numFmt numFmtId="2" formatCode="0.00"/>
      <alignment horizontal="general" vertical="top" textRotation="0" wrapText="1" indent="0" justifyLastLine="0" shrinkToFit="0" readingOrder="0"/>
    </dxf>
    <dxf>
      <numFmt numFmtId="2" formatCode="0.00"/>
      <alignment horizontal="general" vertical="top" textRotation="0" wrapText="1" indent="0" justifyLastLine="0" shrinkToFit="0" readingOrder="0"/>
    </dxf>
    <dxf>
      <numFmt numFmtId="2" formatCode="0.00"/>
      <alignment horizontal="general" vertical="top" textRotation="0" wrapText="1" indent="0" justifyLastLine="0" shrinkToFit="0" readingOrder="0"/>
    </dxf>
    <dxf>
      <numFmt numFmtId="2" formatCode="0.0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numFmt numFmtId="2" formatCode="0.00"/>
      <alignment horizontal="general" vertical="top" textRotation="0" wrapText="1" indent="0" justifyLastLine="0" shrinkToFit="0" readingOrder="0"/>
    </dxf>
    <dxf>
      <numFmt numFmtId="2" formatCode="0.0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numFmt numFmtId="30" formatCode="@"/>
      <alignment horizontal="center" vertical="top" textRotation="0" wrapText="1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</dxf>
    <dxf>
      <numFmt numFmtId="30" formatCode="@"/>
      <alignment horizontal="center" vertical="top" textRotation="0" wrapText="1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hyperlink" Target="#OversiktVeierNeskoll!A68"/><Relationship Id="rId21" Type="http://schemas.openxmlformats.org/officeDocument/2006/relationships/hyperlink" Target="#OversiktVeierNeskoll!A19"/><Relationship Id="rId42" Type="http://schemas.openxmlformats.org/officeDocument/2006/relationships/image" Target="../media/image21.png"/><Relationship Id="rId63" Type="http://schemas.openxmlformats.org/officeDocument/2006/relationships/hyperlink" Target="#OversiktVeierNeskoll!A46"/><Relationship Id="rId84" Type="http://schemas.openxmlformats.org/officeDocument/2006/relationships/image" Target="../media/image42.jpeg"/><Relationship Id="rId138" Type="http://schemas.openxmlformats.org/officeDocument/2006/relationships/hyperlink" Target="#OversiktVeierNeskoll!A81"/><Relationship Id="rId159" Type="http://schemas.openxmlformats.org/officeDocument/2006/relationships/image" Target="../media/image80.jpeg"/><Relationship Id="rId170" Type="http://schemas.openxmlformats.org/officeDocument/2006/relationships/hyperlink" Target="#Lysoversikt!B117"/><Relationship Id="rId107" Type="http://schemas.openxmlformats.org/officeDocument/2006/relationships/hyperlink" Target="#OversiktVeierNeskoll!A63"/><Relationship Id="rId11" Type="http://schemas.openxmlformats.org/officeDocument/2006/relationships/hyperlink" Target="#OversiktVeierNeskoll!A14"/><Relationship Id="rId32" Type="http://schemas.openxmlformats.org/officeDocument/2006/relationships/image" Target="../media/image16.jpeg"/><Relationship Id="rId53" Type="http://schemas.openxmlformats.org/officeDocument/2006/relationships/hyperlink" Target="#OversiktVeierNeskoll!A35"/><Relationship Id="rId74" Type="http://schemas.openxmlformats.org/officeDocument/2006/relationships/image" Target="../media/image37.jpeg"/><Relationship Id="rId128" Type="http://schemas.openxmlformats.org/officeDocument/2006/relationships/image" Target="../media/image64.png"/><Relationship Id="rId149" Type="http://schemas.openxmlformats.org/officeDocument/2006/relationships/image" Target="../media/image75.jpeg"/><Relationship Id="rId5" Type="http://schemas.openxmlformats.org/officeDocument/2006/relationships/hyperlink" Target="#OversiktVeierNeskoll!A11"/><Relationship Id="rId95" Type="http://schemas.openxmlformats.org/officeDocument/2006/relationships/hyperlink" Target="#OversiktVeierNeskoll!A62"/><Relationship Id="rId160" Type="http://schemas.openxmlformats.org/officeDocument/2006/relationships/hyperlink" Target="#Lysoversikt!B74"/><Relationship Id="rId181" Type="http://schemas.openxmlformats.org/officeDocument/2006/relationships/image" Target="../media/image91.jpeg"/><Relationship Id="rId22" Type="http://schemas.openxmlformats.org/officeDocument/2006/relationships/image" Target="../media/image11.jpeg"/><Relationship Id="rId43" Type="http://schemas.openxmlformats.org/officeDocument/2006/relationships/hyperlink" Target="#OversiktVeierNeskoll!A34"/><Relationship Id="rId64" Type="http://schemas.openxmlformats.org/officeDocument/2006/relationships/image" Target="../media/image32.jpeg"/><Relationship Id="rId118" Type="http://schemas.openxmlformats.org/officeDocument/2006/relationships/image" Target="../media/image59.jpeg"/><Relationship Id="rId139" Type="http://schemas.openxmlformats.org/officeDocument/2006/relationships/image" Target="../media/image70.jpeg"/><Relationship Id="rId85" Type="http://schemas.openxmlformats.org/officeDocument/2006/relationships/hyperlink" Target="#OversiktVeierNeskoll!A54"/><Relationship Id="rId150" Type="http://schemas.openxmlformats.org/officeDocument/2006/relationships/hyperlink" Target="#OversiktVeierNeskoll!A87"/><Relationship Id="rId171" Type="http://schemas.openxmlformats.org/officeDocument/2006/relationships/image" Target="../media/image86.jpeg"/><Relationship Id="rId12" Type="http://schemas.openxmlformats.org/officeDocument/2006/relationships/image" Target="../media/image6.jpeg"/><Relationship Id="rId33" Type="http://schemas.openxmlformats.org/officeDocument/2006/relationships/hyperlink" Target="#OversiktVeierNeskoll!A25"/><Relationship Id="rId108" Type="http://schemas.openxmlformats.org/officeDocument/2006/relationships/image" Target="../media/image54.png"/><Relationship Id="rId129" Type="http://schemas.openxmlformats.org/officeDocument/2006/relationships/hyperlink" Target="#OversiktVeierNeskoll!A76"/><Relationship Id="rId54" Type="http://schemas.openxmlformats.org/officeDocument/2006/relationships/image" Target="../media/image27.png"/><Relationship Id="rId75" Type="http://schemas.openxmlformats.org/officeDocument/2006/relationships/hyperlink" Target="#OversiktVeierNeskoll!A37"/><Relationship Id="rId96" Type="http://schemas.openxmlformats.org/officeDocument/2006/relationships/image" Target="../media/image48.jpeg"/><Relationship Id="rId140" Type="http://schemas.openxmlformats.org/officeDocument/2006/relationships/hyperlink" Target="#OversiktVeierNeskoll!A82"/><Relationship Id="rId161" Type="http://schemas.openxmlformats.org/officeDocument/2006/relationships/image" Target="../media/image81.jpeg"/><Relationship Id="rId182" Type="http://schemas.openxmlformats.org/officeDocument/2006/relationships/hyperlink" Target="#OversiktVeierNeskoll!A43"/><Relationship Id="rId6" Type="http://schemas.openxmlformats.org/officeDocument/2006/relationships/image" Target="../media/image3.jpeg"/><Relationship Id="rId23" Type="http://schemas.openxmlformats.org/officeDocument/2006/relationships/hyperlink" Target="#OversiktVeierNeskoll!A20"/><Relationship Id="rId119" Type="http://schemas.openxmlformats.org/officeDocument/2006/relationships/hyperlink" Target="#OversiktVeierNeskoll!A69"/><Relationship Id="rId44" Type="http://schemas.openxmlformats.org/officeDocument/2006/relationships/image" Target="../media/image22.jpeg"/><Relationship Id="rId65" Type="http://schemas.openxmlformats.org/officeDocument/2006/relationships/hyperlink" Target="#OversiktVeierNeskoll!A47"/><Relationship Id="rId86" Type="http://schemas.openxmlformats.org/officeDocument/2006/relationships/image" Target="../media/image43.jpeg"/><Relationship Id="rId130" Type="http://schemas.openxmlformats.org/officeDocument/2006/relationships/image" Target="../media/image65.png"/><Relationship Id="rId151" Type="http://schemas.openxmlformats.org/officeDocument/2006/relationships/image" Target="../media/image76.jpeg"/><Relationship Id="rId172" Type="http://schemas.openxmlformats.org/officeDocument/2006/relationships/hyperlink" Target="#Lysoversikt!B123"/><Relationship Id="rId13" Type="http://schemas.openxmlformats.org/officeDocument/2006/relationships/hyperlink" Target="#OversiktVeierNeskoll!A15"/><Relationship Id="rId18" Type="http://schemas.openxmlformats.org/officeDocument/2006/relationships/image" Target="../media/image9.jpeg"/><Relationship Id="rId39" Type="http://schemas.openxmlformats.org/officeDocument/2006/relationships/hyperlink" Target="#OversiktVeierNeskoll!A28"/><Relationship Id="rId109" Type="http://schemas.openxmlformats.org/officeDocument/2006/relationships/hyperlink" Target="#OversiktVeierNeskoll!A64"/><Relationship Id="rId34" Type="http://schemas.openxmlformats.org/officeDocument/2006/relationships/image" Target="../media/image17.png"/><Relationship Id="rId50" Type="http://schemas.openxmlformats.org/officeDocument/2006/relationships/image" Target="../media/image25.jpeg"/><Relationship Id="rId55" Type="http://schemas.openxmlformats.org/officeDocument/2006/relationships/hyperlink" Target="#OversiktVeierNeskoll!A38"/><Relationship Id="rId76" Type="http://schemas.openxmlformats.org/officeDocument/2006/relationships/image" Target="../media/image38.png"/><Relationship Id="rId97" Type="http://schemas.openxmlformats.org/officeDocument/2006/relationships/hyperlink" Target="#OversiktVeierNeskoll!A65"/><Relationship Id="rId104" Type="http://schemas.openxmlformats.org/officeDocument/2006/relationships/image" Target="../media/image52.png"/><Relationship Id="rId120" Type="http://schemas.openxmlformats.org/officeDocument/2006/relationships/image" Target="../media/image60.png"/><Relationship Id="rId125" Type="http://schemas.openxmlformats.org/officeDocument/2006/relationships/hyperlink" Target="#OversiktVeierNeskoll!A71"/><Relationship Id="rId141" Type="http://schemas.openxmlformats.org/officeDocument/2006/relationships/image" Target="../media/image71.jpeg"/><Relationship Id="rId146" Type="http://schemas.openxmlformats.org/officeDocument/2006/relationships/hyperlink" Target="#OversiktVeierNeskoll!A85"/><Relationship Id="rId167" Type="http://schemas.openxmlformats.org/officeDocument/2006/relationships/image" Target="../media/image84.jpeg"/><Relationship Id="rId7" Type="http://schemas.openxmlformats.org/officeDocument/2006/relationships/hyperlink" Target="#OversiktVeierNeskoll!A12"/><Relationship Id="rId71" Type="http://schemas.openxmlformats.org/officeDocument/2006/relationships/hyperlink" Target="#OversiktVeierNeskoll!A52"/><Relationship Id="rId92" Type="http://schemas.openxmlformats.org/officeDocument/2006/relationships/image" Target="../media/image46.jpeg"/><Relationship Id="rId162" Type="http://schemas.openxmlformats.org/officeDocument/2006/relationships/hyperlink" Target="#Lysoversikt!B81"/><Relationship Id="rId183" Type="http://schemas.openxmlformats.org/officeDocument/2006/relationships/image" Target="../media/image92.jpeg"/><Relationship Id="rId2" Type="http://schemas.openxmlformats.org/officeDocument/2006/relationships/image" Target="../media/image1.png"/><Relationship Id="rId29" Type="http://schemas.openxmlformats.org/officeDocument/2006/relationships/hyperlink" Target="#OversiktVeierNeskoll!A24"/><Relationship Id="rId24" Type="http://schemas.openxmlformats.org/officeDocument/2006/relationships/image" Target="../media/image12.jpeg"/><Relationship Id="rId40" Type="http://schemas.openxmlformats.org/officeDocument/2006/relationships/image" Target="../media/image20.png"/><Relationship Id="rId45" Type="http://schemas.openxmlformats.org/officeDocument/2006/relationships/hyperlink" Target="#OversiktVeierNeskoll!A36"/><Relationship Id="rId66" Type="http://schemas.openxmlformats.org/officeDocument/2006/relationships/image" Target="../media/image33.jpeg"/><Relationship Id="rId87" Type="http://schemas.openxmlformats.org/officeDocument/2006/relationships/hyperlink" Target="#OversiktVeierNeskoll!A55"/><Relationship Id="rId110" Type="http://schemas.openxmlformats.org/officeDocument/2006/relationships/image" Target="../media/image55.png"/><Relationship Id="rId115" Type="http://schemas.openxmlformats.org/officeDocument/2006/relationships/hyperlink" Target="#OversiktVeierNeskoll!A74"/><Relationship Id="rId131" Type="http://schemas.openxmlformats.org/officeDocument/2006/relationships/hyperlink" Target="#OversiktVeierNeskoll!A77"/><Relationship Id="rId136" Type="http://schemas.openxmlformats.org/officeDocument/2006/relationships/image" Target="../media/image68.png"/><Relationship Id="rId157" Type="http://schemas.openxmlformats.org/officeDocument/2006/relationships/image" Target="../media/image79.jpeg"/><Relationship Id="rId178" Type="http://schemas.openxmlformats.org/officeDocument/2006/relationships/hyperlink" Target="#Lysoversikt!B131"/><Relationship Id="rId61" Type="http://schemas.openxmlformats.org/officeDocument/2006/relationships/hyperlink" Target="#OversiktVeierNeskoll!A44"/><Relationship Id="rId82" Type="http://schemas.openxmlformats.org/officeDocument/2006/relationships/image" Target="../media/image41.png"/><Relationship Id="rId152" Type="http://schemas.openxmlformats.org/officeDocument/2006/relationships/hyperlink" Target="#Lysoversikt!B40"/><Relationship Id="rId173" Type="http://schemas.openxmlformats.org/officeDocument/2006/relationships/image" Target="../media/image87.jpeg"/><Relationship Id="rId19" Type="http://schemas.openxmlformats.org/officeDocument/2006/relationships/hyperlink" Target="#OversiktVeierNeskoll!A18"/><Relationship Id="rId14" Type="http://schemas.openxmlformats.org/officeDocument/2006/relationships/image" Target="../media/image7.jpeg"/><Relationship Id="rId30" Type="http://schemas.openxmlformats.org/officeDocument/2006/relationships/image" Target="../media/image15.jpeg"/><Relationship Id="rId35" Type="http://schemas.openxmlformats.org/officeDocument/2006/relationships/hyperlink" Target="#OversiktVeierNeskoll!A26"/><Relationship Id="rId56" Type="http://schemas.openxmlformats.org/officeDocument/2006/relationships/image" Target="../media/image28.jpeg"/><Relationship Id="rId77" Type="http://schemas.openxmlformats.org/officeDocument/2006/relationships/hyperlink" Target="#OversiktVeierNeskoll!A39"/><Relationship Id="rId100" Type="http://schemas.openxmlformats.org/officeDocument/2006/relationships/image" Target="../media/image50.jpeg"/><Relationship Id="rId105" Type="http://schemas.openxmlformats.org/officeDocument/2006/relationships/hyperlink" Target="#OversiktVeierNeskoll!A61"/><Relationship Id="rId126" Type="http://schemas.openxmlformats.org/officeDocument/2006/relationships/image" Target="../media/image63.png"/><Relationship Id="rId147" Type="http://schemas.openxmlformats.org/officeDocument/2006/relationships/image" Target="../media/image74.jpeg"/><Relationship Id="rId168" Type="http://schemas.openxmlformats.org/officeDocument/2006/relationships/hyperlink" Target="#Lysoversikt!B108"/><Relationship Id="rId8" Type="http://schemas.openxmlformats.org/officeDocument/2006/relationships/image" Target="../media/image4.jpeg"/><Relationship Id="rId51" Type="http://schemas.openxmlformats.org/officeDocument/2006/relationships/hyperlink" Target="#OversiktVeierNeskoll!A33"/><Relationship Id="rId72" Type="http://schemas.openxmlformats.org/officeDocument/2006/relationships/image" Target="../media/image36.jpeg"/><Relationship Id="rId93" Type="http://schemas.openxmlformats.org/officeDocument/2006/relationships/hyperlink" Target="#OversiktVeierNeskoll!A58"/><Relationship Id="rId98" Type="http://schemas.openxmlformats.org/officeDocument/2006/relationships/image" Target="../media/image49.jpeg"/><Relationship Id="rId121" Type="http://schemas.openxmlformats.org/officeDocument/2006/relationships/hyperlink" Target="#OversiktVeierNeskoll!A70"/><Relationship Id="rId142" Type="http://schemas.openxmlformats.org/officeDocument/2006/relationships/hyperlink" Target="#OversiktVeierNeskoll!A83"/><Relationship Id="rId163" Type="http://schemas.openxmlformats.org/officeDocument/2006/relationships/image" Target="../media/image82.jpeg"/><Relationship Id="rId184" Type="http://schemas.openxmlformats.org/officeDocument/2006/relationships/hyperlink" Target="#OversiktVeierNeskoll!A49"/><Relationship Id="rId3" Type="http://schemas.openxmlformats.org/officeDocument/2006/relationships/hyperlink" Target="#OversiktVeierNeskoll!A10"/><Relationship Id="rId25" Type="http://schemas.openxmlformats.org/officeDocument/2006/relationships/hyperlink" Target="#OversiktVeierNeskoll!A21"/><Relationship Id="rId46" Type="http://schemas.openxmlformats.org/officeDocument/2006/relationships/image" Target="../media/image23.jpeg"/><Relationship Id="rId67" Type="http://schemas.openxmlformats.org/officeDocument/2006/relationships/hyperlink" Target="#OversiktVeierNeskoll!A48"/><Relationship Id="rId116" Type="http://schemas.openxmlformats.org/officeDocument/2006/relationships/image" Target="../media/image58.jpeg"/><Relationship Id="rId137" Type="http://schemas.openxmlformats.org/officeDocument/2006/relationships/image" Target="../media/image69.png"/><Relationship Id="rId158" Type="http://schemas.openxmlformats.org/officeDocument/2006/relationships/hyperlink" Target="#Lysoversikt!B66"/><Relationship Id="rId20" Type="http://schemas.openxmlformats.org/officeDocument/2006/relationships/image" Target="../media/image10.png"/><Relationship Id="rId41" Type="http://schemas.openxmlformats.org/officeDocument/2006/relationships/hyperlink" Target="#OversiktVeierNeskoll!A30"/><Relationship Id="rId62" Type="http://schemas.openxmlformats.org/officeDocument/2006/relationships/image" Target="../media/image31.jpeg"/><Relationship Id="rId83" Type="http://schemas.openxmlformats.org/officeDocument/2006/relationships/hyperlink" Target="#OversiktVeierNeskoll!A50"/><Relationship Id="rId88" Type="http://schemas.openxmlformats.org/officeDocument/2006/relationships/image" Target="../media/image44.jpeg"/><Relationship Id="rId111" Type="http://schemas.openxmlformats.org/officeDocument/2006/relationships/hyperlink" Target="#OversiktVeierNeskoll!A67"/><Relationship Id="rId132" Type="http://schemas.openxmlformats.org/officeDocument/2006/relationships/image" Target="../media/image66.png"/><Relationship Id="rId153" Type="http://schemas.openxmlformats.org/officeDocument/2006/relationships/image" Target="../media/image77.jpeg"/><Relationship Id="rId174" Type="http://schemas.openxmlformats.org/officeDocument/2006/relationships/hyperlink" Target="#Lysoversikt!B126"/><Relationship Id="rId179" Type="http://schemas.openxmlformats.org/officeDocument/2006/relationships/image" Target="../media/image90.jpeg"/><Relationship Id="rId15" Type="http://schemas.openxmlformats.org/officeDocument/2006/relationships/hyperlink" Target="#OversiktVeierNeskoll!A16"/><Relationship Id="rId36" Type="http://schemas.openxmlformats.org/officeDocument/2006/relationships/image" Target="../media/image18.png"/><Relationship Id="rId57" Type="http://schemas.openxmlformats.org/officeDocument/2006/relationships/hyperlink" Target="#OversiktVeierNeskoll!A41"/><Relationship Id="rId106" Type="http://schemas.openxmlformats.org/officeDocument/2006/relationships/image" Target="../media/image53.png"/><Relationship Id="rId127" Type="http://schemas.openxmlformats.org/officeDocument/2006/relationships/hyperlink" Target="#OversiktVeierNeskoll!A75"/><Relationship Id="rId10" Type="http://schemas.openxmlformats.org/officeDocument/2006/relationships/image" Target="../media/image5.jpeg"/><Relationship Id="rId31" Type="http://schemas.openxmlformats.org/officeDocument/2006/relationships/hyperlink" Target="#OversiktVeierNeskoll!A29"/><Relationship Id="rId52" Type="http://schemas.openxmlformats.org/officeDocument/2006/relationships/image" Target="../media/image26.png"/><Relationship Id="rId73" Type="http://schemas.openxmlformats.org/officeDocument/2006/relationships/hyperlink" Target="#OversiktVeierNeskoll!A53"/><Relationship Id="rId78" Type="http://schemas.openxmlformats.org/officeDocument/2006/relationships/image" Target="../media/image39.png"/><Relationship Id="rId94" Type="http://schemas.openxmlformats.org/officeDocument/2006/relationships/image" Target="../media/image47.jpeg"/><Relationship Id="rId99" Type="http://schemas.openxmlformats.org/officeDocument/2006/relationships/hyperlink" Target="#OversiktVeierNeskoll!A66"/><Relationship Id="rId101" Type="http://schemas.openxmlformats.org/officeDocument/2006/relationships/hyperlink" Target="#OversiktVeierNeskoll!A59"/><Relationship Id="rId122" Type="http://schemas.openxmlformats.org/officeDocument/2006/relationships/image" Target="../media/image61.png"/><Relationship Id="rId143" Type="http://schemas.openxmlformats.org/officeDocument/2006/relationships/image" Target="../media/image72.jpeg"/><Relationship Id="rId148" Type="http://schemas.openxmlformats.org/officeDocument/2006/relationships/hyperlink" Target="#OversiktVeierNeskoll!A86"/><Relationship Id="rId164" Type="http://schemas.openxmlformats.org/officeDocument/2006/relationships/hyperlink" Target="#Lysoversikt!B93"/><Relationship Id="rId169" Type="http://schemas.openxmlformats.org/officeDocument/2006/relationships/image" Target="../media/image85.jpeg"/><Relationship Id="rId185" Type="http://schemas.openxmlformats.org/officeDocument/2006/relationships/image" Target="../media/image93.jpeg"/><Relationship Id="rId4" Type="http://schemas.openxmlformats.org/officeDocument/2006/relationships/image" Target="../media/image2.png"/><Relationship Id="rId9" Type="http://schemas.openxmlformats.org/officeDocument/2006/relationships/hyperlink" Target="#OversiktVeierNeskoll!A13"/><Relationship Id="rId180" Type="http://schemas.openxmlformats.org/officeDocument/2006/relationships/hyperlink" Target="#Lysoversikt!B138"/><Relationship Id="rId26" Type="http://schemas.openxmlformats.org/officeDocument/2006/relationships/image" Target="../media/image13.jpeg"/><Relationship Id="rId47" Type="http://schemas.openxmlformats.org/officeDocument/2006/relationships/hyperlink" Target="#OversiktVeierNeskoll!A31"/><Relationship Id="rId68" Type="http://schemas.openxmlformats.org/officeDocument/2006/relationships/image" Target="../media/image34.jpeg"/><Relationship Id="rId89" Type="http://schemas.openxmlformats.org/officeDocument/2006/relationships/hyperlink" Target="#OversiktVeierNeskoll!A56"/><Relationship Id="rId112" Type="http://schemas.openxmlformats.org/officeDocument/2006/relationships/image" Target="../media/image56.jpeg"/><Relationship Id="rId133" Type="http://schemas.openxmlformats.org/officeDocument/2006/relationships/hyperlink" Target="#OversiktVeierNeskoll!A78"/><Relationship Id="rId154" Type="http://schemas.openxmlformats.org/officeDocument/2006/relationships/hyperlink" Target="#OversiktVeierNeskoll!A23"/><Relationship Id="rId175" Type="http://schemas.openxmlformats.org/officeDocument/2006/relationships/image" Target="../media/image88.jpeg"/><Relationship Id="rId16" Type="http://schemas.openxmlformats.org/officeDocument/2006/relationships/image" Target="../media/image8.jpeg"/><Relationship Id="rId37" Type="http://schemas.openxmlformats.org/officeDocument/2006/relationships/hyperlink" Target="#OversiktVeierNeskoll!A27"/><Relationship Id="rId58" Type="http://schemas.openxmlformats.org/officeDocument/2006/relationships/image" Target="../media/image29.jpeg"/><Relationship Id="rId79" Type="http://schemas.openxmlformats.org/officeDocument/2006/relationships/hyperlink" Target="#OversiktVeierNeskoll!A40"/><Relationship Id="rId102" Type="http://schemas.openxmlformats.org/officeDocument/2006/relationships/image" Target="../media/image51.png"/><Relationship Id="rId123" Type="http://schemas.openxmlformats.org/officeDocument/2006/relationships/hyperlink" Target="#OversiktVeierNeskoll!A72"/><Relationship Id="rId144" Type="http://schemas.openxmlformats.org/officeDocument/2006/relationships/hyperlink" Target="#OversiktVeierNeskoll!A84"/><Relationship Id="rId90" Type="http://schemas.openxmlformats.org/officeDocument/2006/relationships/image" Target="../media/image45.jpeg"/><Relationship Id="rId165" Type="http://schemas.openxmlformats.org/officeDocument/2006/relationships/image" Target="../media/image83.jpeg"/><Relationship Id="rId27" Type="http://schemas.openxmlformats.org/officeDocument/2006/relationships/hyperlink" Target="#OversiktVeierNeskoll!A22"/><Relationship Id="rId48" Type="http://schemas.openxmlformats.org/officeDocument/2006/relationships/image" Target="../media/image24.png"/><Relationship Id="rId69" Type="http://schemas.openxmlformats.org/officeDocument/2006/relationships/hyperlink" Target="#OversiktVeierNeskoll!A51"/><Relationship Id="rId113" Type="http://schemas.openxmlformats.org/officeDocument/2006/relationships/hyperlink" Target="#OversiktVeierNeskoll!A73"/><Relationship Id="rId134" Type="http://schemas.openxmlformats.org/officeDocument/2006/relationships/image" Target="../media/image67.png"/><Relationship Id="rId80" Type="http://schemas.openxmlformats.org/officeDocument/2006/relationships/image" Target="../media/image40.png"/><Relationship Id="rId155" Type="http://schemas.openxmlformats.org/officeDocument/2006/relationships/image" Target="../media/image78.jpeg"/><Relationship Id="rId176" Type="http://schemas.openxmlformats.org/officeDocument/2006/relationships/hyperlink" Target="#Lysoversikt!B127"/><Relationship Id="rId17" Type="http://schemas.openxmlformats.org/officeDocument/2006/relationships/hyperlink" Target="#OversiktVeierNeskoll!A17"/><Relationship Id="rId38" Type="http://schemas.openxmlformats.org/officeDocument/2006/relationships/image" Target="../media/image19.png"/><Relationship Id="rId59" Type="http://schemas.openxmlformats.org/officeDocument/2006/relationships/hyperlink" Target="#OversiktVeierNeskoll!A42"/><Relationship Id="rId103" Type="http://schemas.openxmlformats.org/officeDocument/2006/relationships/hyperlink" Target="#OversiktVeierNeskoll!A60"/><Relationship Id="rId124" Type="http://schemas.openxmlformats.org/officeDocument/2006/relationships/image" Target="../media/image62.png"/><Relationship Id="rId70" Type="http://schemas.openxmlformats.org/officeDocument/2006/relationships/image" Target="../media/image35.jpeg"/><Relationship Id="rId91" Type="http://schemas.openxmlformats.org/officeDocument/2006/relationships/hyperlink" Target="#OversiktVeierNeskoll!A57"/><Relationship Id="rId145" Type="http://schemas.openxmlformats.org/officeDocument/2006/relationships/image" Target="../media/image73.jpeg"/><Relationship Id="rId166" Type="http://schemas.openxmlformats.org/officeDocument/2006/relationships/hyperlink" Target="#Lysoversikt!B100"/><Relationship Id="rId1" Type="http://schemas.openxmlformats.org/officeDocument/2006/relationships/hyperlink" Target="#OversiktVeierNeskoll!A9"/><Relationship Id="rId28" Type="http://schemas.openxmlformats.org/officeDocument/2006/relationships/image" Target="../media/image14.jpeg"/><Relationship Id="rId49" Type="http://schemas.openxmlformats.org/officeDocument/2006/relationships/hyperlink" Target="#OversiktVeierNeskoll!A32"/><Relationship Id="rId114" Type="http://schemas.openxmlformats.org/officeDocument/2006/relationships/image" Target="../media/image57.jpeg"/><Relationship Id="rId60" Type="http://schemas.openxmlformats.org/officeDocument/2006/relationships/image" Target="../media/image30.jpeg"/><Relationship Id="rId81" Type="http://schemas.openxmlformats.org/officeDocument/2006/relationships/hyperlink" Target="#OversiktVeierNeskoll!A45"/><Relationship Id="rId135" Type="http://schemas.openxmlformats.org/officeDocument/2006/relationships/hyperlink" Target="#OversiktVeierNeskoll!A80"/><Relationship Id="rId156" Type="http://schemas.openxmlformats.org/officeDocument/2006/relationships/hyperlink" Target="#Lysoversikt!B49"/><Relationship Id="rId177" Type="http://schemas.openxmlformats.org/officeDocument/2006/relationships/image" Target="../media/image8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34193</xdr:rowOff>
    </xdr:from>
    <xdr:to>
      <xdr:col>0</xdr:col>
      <xdr:colOff>1186275</xdr:colOff>
      <xdr:row>0</xdr:row>
      <xdr:rowOff>1538655</xdr:rowOff>
    </xdr:to>
    <xdr:pic>
      <xdr:nvPicPr>
        <xdr:cNvPr id="6" name="Bilde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D41741F-61C0-436A-A8A3-F10FEBF22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500" y="34193"/>
          <a:ext cx="1122775" cy="1504462"/>
        </a:xfrm>
        <a:prstGeom prst="rect">
          <a:avLst/>
        </a:prstGeom>
      </xdr:spPr>
    </xdr:pic>
    <xdr:clientData/>
  </xdr:twoCellAnchor>
  <xdr:twoCellAnchor editAs="oneCell">
    <xdr:from>
      <xdr:col>0</xdr:col>
      <xdr:colOff>62036</xdr:colOff>
      <xdr:row>1</xdr:row>
      <xdr:rowOff>29308</xdr:rowOff>
    </xdr:from>
    <xdr:to>
      <xdr:col>0</xdr:col>
      <xdr:colOff>976924</xdr:colOff>
      <xdr:row>1</xdr:row>
      <xdr:rowOff>1997381</xdr:rowOff>
    </xdr:to>
    <xdr:pic>
      <xdr:nvPicPr>
        <xdr:cNvPr id="9" name="Bilde 8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D314349E-690D-49F4-A10E-5C9E305AF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2036" y="2075962"/>
          <a:ext cx="914888" cy="1968073"/>
        </a:xfrm>
        <a:prstGeom prst="rect">
          <a:avLst/>
        </a:prstGeom>
      </xdr:spPr>
    </xdr:pic>
    <xdr:clientData/>
  </xdr:twoCellAnchor>
  <xdr:twoCellAnchor editAs="oneCell">
    <xdr:from>
      <xdr:col>0</xdr:col>
      <xdr:colOff>80108</xdr:colOff>
      <xdr:row>2</xdr:row>
      <xdr:rowOff>64510</xdr:rowOff>
    </xdr:from>
    <xdr:to>
      <xdr:col>0</xdr:col>
      <xdr:colOff>1113693</xdr:colOff>
      <xdr:row>2</xdr:row>
      <xdr:rowOff>1935370</xdr:rowOff>
    </xdr:to>
    <xdr:pic>
      <xdr:nvPicPr>
        <xdr:cNvPr id="10" name="Bilde 9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98A0A6A-BA59-43EB-B5A0-E1A145C8AE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108" y="6971356"/>
          <a:ext cx="1033585" cy="1870860"/>
        </a:xfrm>
        <a:prstGeom prst="rect">
          <a:avLst/>
        </a:prstGeom>
      </xdr:spPr>
    </xdr:pic>
    <xdr:clientData/>
  </xdr:twoCellAnchor>
  <xdr:twoCellAnchor editAs="oneCell">
    <xdr:from>
      <xdr:col>0</xdr:col>
      <xdr:colOff>49967</xdr:colOff>
      <xdr:row>3</xdr:row>
      <xdr:rowOff>70827</xdr:rowOff>
    </xdr:from>
    <xdr:to>
      <xdr:col>0</xdr:col>
      <xdr:colOff>743492</xdr:colOff>
      <xdr:row>3</xdr:row>
      <xdr:rowOff>1773116</xdr:rowOff>
    </xdr:to>
    <xdr:pic>
      <xdr:nvPicPr>
        <xdr:cNvPr id="12" name="Bilde 11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DDF3546-0F68-4FE4-9572-B984E120B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9967" y="10431096"/>
          <a:ext cx="693525" cy="1702289"/>
        </a:xfrm>
        <a:prstGeom prst="rect">
          <a:avLst/>
        </a:prstGeom>
      </xdr:spPr>
    </xdr:pic>
    <xdr:clientData/>
  </xdr:twoCellAnchor>
  <xdr:twoCellAnchor editAs="oneCell">
    <xdr:from>
      <xdr:col>0</xdr:col>
      <xdr:colOff>56662</xdr:colOff>
      <xdr:row>4</xdr:row>
      <xdr:rowOff>52232</xdr:rowOff>
    </xdr:from>
    <xdr:to>
      <xdr:col>0</xdr:col>
      <xdr:colOff>889000</xdr:colOff>
      <xdr:row>4</xdr:row>
      <xdr:rowOff>1959184</xdr:rowOff>
    </xdr:to>
    <xdr:pic>
      <xdr:nvPicPr>
        <xdr:cNvPr id="17" name="Bilde 16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E7FD0694-4829-4A36-88DF-DA6DF3C7F0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6662" y="13865924"/>
          <a:ext cx="832338" cy="1906952"/>
        </a:xfrm>
        <a:prstGeom prst="rect">
          <a:avLst/>
        </a:prstGeom>
      </xdr:spPr>
    </xdr:pic>
    <xdr:clientData/>
  </xdr:twoCellAnchor>
  <xdr:twoCellAnchor editAs="oneCell">
    <xdr:from>
      <xdr:col>0</xdr:col>
      <xdr:colOff>33216</xdr:colOff>
      <xdr:row>5</xdr:row>
      <xdr:rowOff>22119</xdr:rowOff>
    </xdr:from>
    <xdr:to>
      <xdr:col>0</xdr:col>
      <xdr:colOff>1050193</xdr:colOff>
      <xdr:row>5</xdr:row>
      <xdr:rowOff>1956167</xdr:rowOff>
    </xdr:to>
    <xdr:pic>
      <xdr:nvPicPr>
        <xdr:cNvPr id="19" name="Bilde 18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54DC0E09-FD0B-4EF4-932C-3860E5DFE9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216" y="17289234"/>
          <a:ext cx="1016977" cy="1934048"/>
        </a:xfrm>
        <a:prstGeom prst="rect">
          <a:avLst/>
        </a:prstGeom>
      </xdr:spPr>
    </xdr:pic>
    <xdr:clientData/>
  </xdr:twoCellAnchor>
  <xdr:twoCellAnchor editAs="oneCell">
    <xdr:from>
      <xdr:col>0</xdr:col>
      <xdr:colOff>12165</xdr:colOff>
      <xdr:row>6</xdr:row>
      <xdr:rowOff>55521</xdr:rowOff>
    </xdr:from>
    <xdr:to>
      <xdr:col>0</xdr:col>
      <xdr:colOff>1919655</xdr:colOff>
      <xdr:row>6</xdr:row>
      <xdr:rowOff>1637837</xdr:rowOff>
    </xdr:to>
    <xdr:pic>
      <xdr:nvPicPr>
        <xdr:cNvPr id="20" name="Bilde 19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18E226F8-0953-487B-9770-F3F6498E9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165" y="20776059"/>
          <a:ext cx="1907490" cy="1582316"/>
        </a:xfrm>
        <a:prstGeom prst="rect">
          <a:avLst/>
        </a:prstGeom>
      </xdr:spPr>
    </xdr:pic>
    <xdr:clientData/>
  </xdr:twoCellAnchor>
  <xdr:twoCellAnchor editAs="oneCell">
    <xdr:from>
      <xdr:col>0</xdr:col>
      <xdr:colOff>38325</xdr:colOff>
      <xdr:row>7</xdr:row>
      <xdr:rowOff>41524</xdr:rowOff>
    </xdr:from>
    <xdr:to>
      <xdr:col>0</xdr:col>
      <xdr:colOff>2129693</xdr:colOff>
      <xdr:row>7</xdr:row>
      <xdr:rowOff>1835790</xdr:rowOff>
    </xdr:to>
    <xdr:pic>
      <xdr:nvPicPr>
        <xdr:cNvPr id="22" name="Bilde 21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3600AAB9-068A-495A-8169-4BCC2FA9E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325" y="24215486"/>
          <a:ext cx="2091368" cy="1794266"/>
        </a:xfrm>
        <a:prstGeom prst="rect">
          <a:avLst/>
        </a:prstGeom>
      </xdr:spPr>
    </xdr:pic>
    <xdr:clientData/>
  </xdr:twoCellAnchor>
  <xdr:twoCellAnchor editAs="oneCell">
    <xdr:from>
      <xdr:col>0</xdr:col>
      <xdr:colOff>34645</xdr:colOff>
      <xdr:row>8</xdr:row>
      <xdr:rowOff>52754</xdr:rowOff>
    </xdr:from>
    <xdr:to>
      <xdr:col>0</xdr:col>
      <xdr:colOff>1919654</xdr:colOff>
      <xdr:row>8</xdr:row>
      <xdr:rowOff>1994981</xdr:rowOff>
    </xdr:to>
    <xdr:pic>
      <xdr:nvPicPr>
        <xdr:cNvPr id="23" name="Bilde 22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187C9746-FF18-4199-A8C1-1929D3D5B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645" y="16425985"/>
          <a:ext cx="1885009" cy="1942227"/>
        </a:xfrm>
        <a:prstGeom prst="rect">
          <a:avLst/>
        </a:prstGeom>
      </xdr:spPr>
    </xdr:pic>
    <xdr:clientData/>
  </xdr:twoCellAnchor>
  <xdr:twoCellAnchor editAs="oneCell">
    <xdr:from>
      <xdr:col>0</xdr:col>
      <xdr:colOff>96716</xdr:colOff>
      <xdr:row>9</xdr:row>
      <xdr:rowOff>28819</xdr:rowOff>
    </xdr:from>
    <xdr:to>
      <xdr:col>0</xdr:col>
      <xdr:colOff>1950486</xdr:colOff>
      <xdr:row>9</xdr:row>
      <xdr:rowOff>1939192</xdr:rowOff>
    </xdr:to>
    <xdr:pic>
      <xdr:nvPicPr>
        <xdr:cNvPr id="27" name="Bilde 26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D4D9511B-C09A-493E-8745-32DE4B4BC6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716" y="20426973"/>
          <a:ext cx="1853770" cy="1910373"/>
        </a:xfrm>
        <a:prstGeom prst="rect">
          <a:avLst/>
        </a:prstGeom>
      </xdr:spPr>
    </xdr:pic>
    <xdr:clientData/>
  </xdr:twoCellAnchor>
  <xdr:twoCellAnchor editAs="oneCell">
    <xdr:from>
      <xdr:col>0</xdr:col>
      <xdr:colOff>24425</xdr:colOff>
      <xdr:row>10</xdr:row>
      <xdr:rowOff>69851</xdr:rowOff>
    </xdr:from>
    <xdr:to>
      <xdr:col>0</xdr:col>
      <xdr:colOff>2297577</xdr:colOff>
      <xdr:row>10</xdr:row>
      <xdr:rowOff>1753577</xdr:rowOff>
    </xdr:to>
    <xdr:pic>
      <xdr:nvPicPr>
        <xdr:cNvPr id="28" name="Bilde 27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1809DF99-8D0E-4242-8E8E-C474B5F7CC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425" y="22734466"/>
          <a:ext cx="2273152" cy="1683726"/>
        </a:xfrm>
        <a:prstGeom prst="rect">
          <a:avLst/>
        </a:prstGeom>
      </xdr:spPr>
    </xdr:pic>
    <xdr:clientData/>
  </xdr:twoCellAnchor>
  <xdr:twoCellAnchor editAs="oneCell">
    <xdr:from>
      <xdr:col>0</xdr:col>
      <xdr:colOff>47634</xdr:colOff>
      <xdr:row>11</xdr:row>
      <xdr:rowOff>55198</xdr:rowOff>
    </xdr:from>
    <xdr:to>
      <xdr:col>0</xdr:col>
      <xdr:colOff>2672348</xdr:colOff>
      <xdr:row>11</xdr:row>
      <xdr:rowOff>957385</xdr:rowOff>
    </xdr:to>
    <xdr:pic>
      <xdr:nvPicPr>
        <xdr:cNvPr id="30" name="Bilde 29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3FF0DDB1-5C01-4B20-BD6C-B7B7797DF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7634" y="22568390"/>
          <a:ext cx="2624714" cy="902187"/>
        </a:xfrm>
        <a:prstGeom prst="rect">
          <a:avLst/>
        </a:prstGeom>
      </xdr:spPr>
    </xdr:pic>
    <xdr:clientData/>
  </xdr:twoCellAnchor>
  <xdr:twoCellAnchor editAs="oneCell">
    <xdr:from>
      <xdr:col>0</xdr:col>
      <xdr:colOff>28721</xdr:colOff>
      <xdr:row>12</xdr:row>
      <xdr:rowOff>58127</xdr:rowOff>
    </xdr:from>
    <xdr:to>
      <xdr:col>0</xdr:col>
      <xdr:colOff>1968501</xdr:colOff>
      <xdr:row>12</xdr:row>
      <xdr:rowOff>1780199</xdr:rowOff>
    </xdr:to>
    <xdr:pic>
      <xdr:nvPicPr>
        <xdr:cNvPr id="34" name="Bilde 33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394FE6CC-2E7C-42B8-99B8-E70CA2244F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721" y="27255665"/>
          <a:ext cx="1939780" cy="1722072"/>
        </a:xfrm>
        <a:prstGeom prst="rect">
          <a:avLst/>
        </a:prstGeom>
      </xdr:spPr>
    </xdr:pic>
    <xdr:clientData/>
  </xdr:twoCellAnchor>
  <xdr:twoCellAnchor editAs="oneCell">
    <xdr:from>
      <xdr:col>0</xdr:col>
      <xdr:colOff>56398</xdr:colOff>
      <xdr:row>13</xdr:row>
      <xdr:rowOff>72782</xdr:rowOff>
    </xdr:from>
    <xdr:to>
      <xdr:col>0</xdr:col>
      <xdr:colOff>1392115</xdr:colOff>
      <xdr:row>13</xdr:row>
      <xdr:rowOff>1994216</xdr:rowOff>
    </xdr:to>
    <xdr:pic>
      <xdr:nvPicPr>
        <xdr:cNvPr id="35" name="Bilde 34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1A3BF196-D156-41DA-B122-56BB524414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6398" y="26679282"/>
          <a:ext cx="1335717" cy="1921434"/>
        </a:xfrm>
        <a:prstGeom prst="rect">
          <a:avLst/>
        </a:prstGeom>
      </xdr:spPr>
    </xdr:pic>
    <xdr:clientData/>
  </xdr:twoCellAnchor>
  <xdr:twoCellAnchor editAs="oneCell">
    <xdr:from>
      <xdr:col>0</xdr:col>
      <xdr:colOff>30914</xdr:colOff>
      <xdr:row>15</xdr:row>
      <xdr:rowOff>72292</xdr:rowOff>
    </xdr:from>
    <xdr:to>
      <xdr:col>0</xdr:col>
      <xdr:colOff>2669905</xdr:colOff>
      <xdr:row>15</xdr:row>
      <xdr:rowOff>810846</xdr:rowOff>
    </xdr:to>
    <xdr:pic>
      <xdr:nvPicPr>
        <xdr:cNvPr id="37" name="Bilde 36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6494BFEC-7EE2-4E0A-98A2-FCAB2FBF5A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0914" y="28725446"/>
          <a:ext cx="2638991" cy="738554"/>
        </a:xfrm>
        <a:prstGeom prst="rect">
          <a:avLst/>
        </a:prstGeom>
      </xdr:spPr>
    </xdr:pic>
    <xdr:clientData/>
  </xdr:twoCellAnchor>
  <xdr:twoCellAnchor editAs="oneCell">
    <xdr:from>
      <xdr:col>0</xdr:col>
      <xdr:colOff>31934</xdr:colOff>
      <xdr:row>20</xdr:row>
      <xdr:rowOff>39077</xdr:rowOff>
    </xdr:from>
    <xdr:to>
      <xdr:col>0</xdr:col>
      <xdr:colOff>2061308</xdr:colOff>
      <xdr:row>20</xdr:row>
      <xdr:rowOff>1885093</xdr:rowOff>
    </xdr:to>
    <xdr:pic>
      <xdr:nvPicPr>
        <xdr:cNvPr id="42" name="Bilde 41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E835D8BF-B053-439A-A3D7-EBD48C16FE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1934" y="43101846"/>
          <a:ext cx="2029374" cy="1846016"/>
        </a:xfrm>
        <a:prstGeom prst="rect">
          <a:avLst/>
        </a:prstGeom>
      </xdr:spPr>
    </xdr:pic>
    <xdr:clientData/>
  </xdr:twoCellAnchor>
  <xdr:twoCellAnchor editAs="oneCell">
    <xdr:from>
      <xdr:col>0</xdr:col>
      <xdr:colOff>44938</xdr:colOff>
      <xdr:row>16</xdr:row>
      <xdr:rowOff>54708</xdr:rowOff>
    </xdr:from>
    <xdr:to>
      <xdr:col>0</xdr:col>
      <xdr:colOff>1875692</xdr:colOff>
      <xdr:row>16</xdr:row>
      <xdr:rowOff>1689678</xdr:rowOff>
    </xdr:to>
    <xdr:pic>
      <xdr:nvPicPr>
        <xdr:cNvPr id="43" name="Bilde 42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FAFA97CE-F644-423C-831E-BF3BF5D30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938" y="34051631"/>
          <a:ext cx="1830754" cy="1634970"/>
        </a:xfrm>
        <a:prstGeom prst="rect">
          <a:avLst/>
        </a:prstGeom>
      </xdr:spPr>
    </xdr:pic>
    <xdr:clientData/>
  </xdr:twoCellAnchor>
  <xdr:twoCellAnchor editAs="oneCell">
    <xdr:from>
      <xdr:col>0</xdr:col>
      <xdr:colOff>89877</xdr:colOff>
      <xdr:row>17</xdr:row>
      <xdr:rowOff>77665</xdr:rowOff>
    </xdr:from>
    <xdr:to>
      <xdr:col>0</xdr:col>
      <xdr:colOff>2667000</xdr:colOff>
      <xdr:row>17</xdr:row>
      <xdr:rowOff>1496330</xdr:rowOff>
    </xdr:to>
    <xdr:pic>
      <xdr:nvPicPr>
        <xdr:cNvPr id="45" name="Bilde 44">
          <a:hlinkClick xmlns:r="http://schemas.openxmlformats.org/officeDocument/2006/relationships" r:id="rId35"/>
          <a:extLst>
            <a:ext uri="{FF2B5EF4-FFF2-40B4-BE49-F238E27FC236}">
              <a16:creationId xmlns:a16="http://schemas.microsoft.com/office/drawing/2014/main" id="{B58613B2-7568-43E3-BF44-377728D6D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877" y="32824127"/>
          <a:ext cx="2577123" cy="1418665"/>
        </a:xfrm>
        <a:prstGeom prst="rect">
          <a:avLst/>
        </a:prstGeom>
      </xdr:spPr>
    </xdr:pic>
    <xdr:clientData/>
  </xdr:twoCellAnchor>
  <xdr:twoCellAnchor editAs="oneCell">
    <xdr:from>
      <xdr:col>0</xdr:col>
      <xdr:colOff>61547</xdr:colOff>
      <xdr:row>18</xdr:row>
      <xdr:rowOff>63500</xdr:rowOff>
    </xdr:from>
    <xdr:to>
      <xdr:col>0</xdr:col>
      <xdr:colOff>1343269</xdr:colOff>
      <xdr:row>18</xdr:row>
      <xdr:rowOff>2007930</xdr:rowOff>
    </xdr:to>
    <xdr:pic>
      <xdr:nvPicPr>
        <xdr:cNvPr id="46" name="Bilde 45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B0A2C8BB-BD31-4C12-ACA8-A76325244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1547" y="36903269"/>
          <a:ext cx="1281722" cy="1944430"/>
        </a:xfrm>
        <a:prstGeom prst="rect">
          <a:avLst/>
        </a:prstGeom>
      </xdr:spPr>
    </xdr:pic>
    <xdr:clientData/>
  </xdr:twoCellAnchor>
  <xdr:twoCellAnchor editAs="oneCell">
    <xdr:from>
      <xdr:col>0</xdr:col>
      <xdr:colOff>50800</xdr:colOff>
      <xdr:row>19</xdr:row>
      <xdr:rowOff>62524</xdr:rowOff>
    </xdr:from>
    <xdr:to>
      <xdr:col>0</xdr:col>
      <xdr:colOff>2623038</xdr:colOff>
      <xdr:row>19</xdr:row>
      <xdr:rowOff>1446519</xdr:rowOff>
    </xdr:to>
    <xdr:pic>
      <xdr:nvPicPr>
        <xdr:cNvPr id="49" name="Bilde 48">
          <a:hlinkClick xmlns:r="http://schemas.openxmlformats.org/officeDocument/2006/relationships" r:id="rId39"/>
          <a:extLst>
            <a:ext uri="{FF2B5EF4-FFF2-40B4-BE49-F238E27FC236}">
              <a16:creationId xmlns:a16="http://schemas.microsoft.com/office/drawing/2014/main" id="{1B61C29A-2958-4C63-B566-0230EFDBD6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0800" y="36902293"/>
          <a:ext cx="2572238" cy="1383995"/>
        </a:xfrm>
        <a:prstGeom prst="rect">
          <a:avLst/>
        </a:prstGeom>
      </xdr:spPr>
    </xdr:pic>
    <xdr:clientData/>
  </xdr:twoCellAnchor>
  <xdr:twoCellAnchor editAs="oneCell">
    <xdr:from>
      <xdr:col>0</xdr:col>
      <xdr:colOff>37575</xdr:colOff>
      <xdr:row>21</xdr:row>
      <xdr:rowOff>63988</xdr:rowOff>
    </xdr:from>
    <xdr:to>
      <xdr:col>0</xdr:col>
      <xdr:colOff>2461949</xdr:colOff>
      <xdr:row>21</xdr:row>
      <xdr:rowOff>1685192</xdr:rowOff>
    </xdr:to>
    <xdr:pic>
      <xdr:nvPicPr>
        <xdr:cNvPr id="51" name="Bilde 50">
          <a:hlinkClick xmlns:r="http://schemas.openxmlformats.org/officeDocument/2006/relationships" r:id="rId41"/>
          <a:extLst>
            <a:ext uri="{FF2B5EF4-FFF2-40B4-BE49-F238E27FC236}">
              <a16:creationId xmlns:a16="http://schemas.microsoft.com/office/drawing/2014/main" id="{68B56596-9838-41F6-B020-88898D7835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7575" y="43043719"/>
          <a:ext cx="2424374" cy="1621204"/>
        </a:xfrm>
        <a:prstGeom prst="rect">
          <a:avLst/>
        </a:prstGeom>
      </xdr:spPr>
    </xdr:pic>
    <xdr:clientData/>
  </xdr:twoCellAnchor>
  <xdr:twoCellAnchor editAs="oneCell">
    <xdr:from>
      <xdr:col>0</xdr:col>
      <xdr:colOff>69679</xdr:colOff>
      <xdr:row>25</xdr:row>
      <xdr:rowOff>72781</xdr:rowOff>
    </xdr:from>
    <xdr:to>
      <xdr:col>0</xdr:col>
      <xdr:colOff>1899830</xdr:colOff>
      <xdr:row>25</xdr:row>
      <xdr:rowOff>1895231</xdr:rowOff>
    </xdr:to>
    <xdr:pic>
      <xdr:nvPicPr>
        <xdr:cNvPr id="57" name="Bilde 56">
          <a:hlinkClick xmlns:r="http://schemas.openxmlformats.org/officeDocument/2006/relationships" r:id="rId43"/>
          <a:extLst>
            <a:ext uri="{FF2B5EF4-FFF2-40B4-BE49-F238E27FC236}">
              <a16:creationId xmlns:a16="http://schemas.microsoft.com/office/drawing/2014/main" id="{C23237B6-B256-4AA0-A4B0-3FC86609B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679" y="51239127"/>
          <a:ext cx="1830151" cy="1822450"/>
        </a:xfrm>
        <a:prstGeom prst="rect">
          <a:avLst/>
        </a:prstGeom>
      </xdr:spPr>
    </xdr:pic>
    <xdr:clientData/>
  </xdr:twoCellAnchor>
  <xdr:twoCellAnchor editAs="oneCell">
    <xdr:from>
      <xdr:col>0</xdr:col>
      <xdr:colOff>93678</xdr:colOff>
      <xdr:row>27</xdr:row>
      <xdr:rowOff>64965</xdr:rowOff>
    </xdr:from>
    <xdr:to>
      <xdr:col>0</xdr:col>
      <xdr:colOff>1226038</xdr:colOff>
      <xdr:row>27</xdr:row>
      <xdr:rowOff>2009481</xdr:rowOff>
    </xdr:to>
    <xdr:pic>
      <xdr:nvPicPr>
        <xdr:cNvPr id="60" name="Bilde 59">
          <a:hlinkClick xmlns:r="http://schemas.openxmlformats.org/officeDocument/2006/relationships" r:id="rId45"/>
          <a:extLst>
            <a:ext uri="{FF2B5EF4-FFF2-40B4-BE49-F238E27FC236}">
              <a16:creationId xmlns:a16="http://schemas.microsoft.com/office/drawing/2014/main" id="{6BBD66CA-40E9-44EB-A6E9-A952A652C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678" y="55324619"/>
          <a:ext cx="1132360" cy="1944516"/>
        </a:xfrm>
        <a:prstGeom prst="rect">
          <a:avLst/>
        </a:prstGeom>
      </xdr:spPr>
    </xdr:pic>
    <xdr:clientData/>
  </xdr:twoCellAnchor>
  <xdr:twoCellAnchor editAs="oneCell">
    <xdr:from>
      <xdr:col>0</xdr:col>
      <xdr:colOff>91832</xdr:colOff>
      <xdr:row>22</xdr:row>
      <xdr:rowOff>73757</xdr:rowOff>
    </xdr:from>
    <xdr:to>
      <xdr:col>0</xdr:col>
      <xdr:colOff>1611924</xdr:colOff>
      <xdr:row>22</xdr:row>
      <xdr:rowOff>1922825</xdr:rowOff>
    </xdr:to>
    <xdr:pic>
      <xdr:nvPicPr>
        <xdr:cNvPr id="5" name="Bilde 4">
          <a:hlinkClick xmlns:r="http://schemas.openxmlformats.org/officeDocument/2006/relationships" r:id="rId47"/>
          <a:extLst>
            <a:ext uri="{FF2B5EF4-FFF2-40B4-BE49-F238E27FC236}">
              <a16:creationId xmlns:a16="http://schemas.microsoft.com/office/drawing/2014/main" id="{FBB03A84-75DA-42EA-A9C1-9DC66F2A4D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832" y="47669449"/>
          <a:ext cx="1520092" cy="1849068"/>
        </a:xfrm>
        <a:prstGeom prst="rect">
          <a:avLst/>
        </a:prstGeom>
      </xdr:spPr>
    </xdr:pic>
    <xdr:clientData/>
  </xdr:twoCellAnchor>
  <xdr:twoCellAnchor editAs="oneCell">
    <xdr:from>
      <xdr:col>0</xdr:col>
      <xdr:colOff>46404</xdr:colOff>
      <xdr:row>23</xdr:row>
      <xdr:rowOff>68317</xdr:rowOff>
    </xdr:from>
    <xdr:to>
      <xdr:col>0</xdr:col>
      <xdr:colOff>2473650</xdr:colOff>
      <xdr:row>23</xdr:row>
      <xdr:rowOff>1802424</xdr:rowOff>
    </xdr:to>
    <xdr:pic>
      <xdr:nvPicPr>
        <xdr:cNvPr id="7" name="Bilde 6">
          <a:hlinkClick xmlns:r="http://schemas.openxmlformats.org/officeDocument/2006/relationships" r:id="rId49"/>
          <a:extLst>
            <a:ext uri="{FF2B5EF4-FFF2-40B4-BE49-F238E27FC236}">
              <a16:creationId xmlns:a16="http://schemas.microsoft.com/office/drawing/2014/main" id="{84DAA436-B2BB-4B7D-A452-96C02F1F26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6404" y="47141355"/>
          <a:ext cx="2427246" cy="1734107"/>
        </a:xfrm>
        <a:prstGeom prst="rect">
          <a:avLst/>
        </a:prstGeom>
      </xdr:spPr>
    </xdr:pic>
    <xdr:clientData/>
  </xdr:twoCellAnchor>
  <xdr:twoCellAnchor editAs="oneCell">
    <xdr:from>
      <xdr:col>0</xdr:col>
      <xdr:colOff>11235</xdr:colOff>
      <xdr:row>24</xdr:row>
      <xdr:rowOff>43475</xdr:rowOff>
    </xdr:from>
    <xdr:to>
      <xdr:col>0</xdr:col>
      <xdr:colOff>1255346</xdr:colOff>
      <xdr:row>24</xdr:row>
      <xdr:rowOff>1997969</xdr:rowOff>
    </xdr:to>
    <xdr:pic>
      <xdr:nvPicPr>
        <xdr:cNvPr id="8" name="Bilde 7">
          <a:hlinkClick xmlns:r="http://schemas.openxmlformats.org/officeDocument/2006/relationships" r:id="rId51"/>
          <a:extLst>
            <a:ext uri="{FF2B5EF4-FFF2-40B4-BE49-F238E27FC236}">
              <a16:creationId xmlns:a16="http://schemas.microsoft.com/office/drawing/2014/main" id="{062A2BEA-FAD3-432C-A181-A30CB0FCB5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235" y="47116513"/>
          <a:ext cx="1244111" cy="1954494"/>
        </a:xfrm>
        <a:prstGeom prst="rect">
          <a:avLst/>
        </a:prstGeom>
      </xdr:spPr>
    </xdr:pic>
    <xdr:clientData/>
  </xdr:twoCellAnchor>
  <xdr:twoCellAnchor editAs="oneCell">
    <xdr:from>
      <xdr:col>0</xdr:col>
      <xdr:colOff>43963</xdr:colOff>
      <xdr:row>26</xdr:row>
      <xdr:rowOff>47381</xdr:rowOff>
    </xdr:from>
    <xdr:to>
      <xdr:col>0</xdr:col>
      <xdr:colOff>2623038</xdr:colOff>
      <xdr:row>26</xdr:row>
      <xdr:rowOff>1902505</xdr:rowOff>
    </xdr:to>
    <xdr:pic>
      <xdr:nvPicPr>
        <xdr:cNvPr id="13" name="Bilde 12">
          <a:hlinkClick xmlns:r="http://schemas.openxmlformats.org/officeDocument/2006/relationships" r:id="rId53"/>
          <a:extLst>
            <a:ext uri="{FF2B5EF4-FFF2-40B4-BE49-F238E27FC236}">
              <a16:creationId xmlns:a16="http://schemas.microsoft.com/office/drawing/2014/main" id="{A4C7ED14-D469-4709-BBF7-AB14428AC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3963" y="51213727"/>
          <a:ext cx="2579075" cy="1855124"/>
        </a:xfrm>
        <a:prstGeom prst="rect">
          <a:avLst/>
        </a:prstGeom>
      </xdr:spPr>
    </xdr:pic>
    <xdr:clientData/>
  </xdr:twoCellAnchor>
  <xdr:twoCellAnchor editAs="oneCell">
    <xdr:from>
      <xdr:col>0</xdr:col>
      <xdr:colOff>22957</xdr:colOff>
      <xdr:row>29</xdr:row>
      <xdr:rowOff>44801</xdr:rowOff>
    </xdr:from>
    <xdr:to>
      <xdr:col>0</xdr:col>
      <xdr:colOff>1211385</xdr:colOff>
      <xdr:row>29</xdr:row>
      <xdr:rowOff>1932165</xdr:rowOff>
    </xdr:to>
    <xdr:pic>
      <xdr:nvPicPr>
        <xdr:cNvPr id="16" name="Bilde 15">
          <a:hlinkClick xmlns:r="http://schemas.openxmlformats.org/officeDocument/2006/relationships" r:id="rId55"/>
          <a:extLst>
            <a:ext uri="{FF2B5EF4-FFF2-40B4-BE49-F238E27FC236}">
              <a16:creationId xmlns:a16="http://schemas.microsoft.com/office/drawing/2014/main" id="{F391600C-3F38-43AA-AB5D-0551AAFA79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957" y="59397763"/>
          <a:ext cx="1188428" cy="1887364"/>
        </a:xfrm>
        <a:prstGeom prst="rect">
          <a:avLst/>
        </a:prstGeom>
      </xdr:spPr>
    </xdr:pic>
    <xdr:clientData/>
  </xdr:twoCellAnchor>
  <xdr:twoCellAnchor editAs="oneCell">
    <xdr:from>
      <xdr:col>0</xdr:col>
      <xdr:colOff>47871</xdr:colOff>
      <xdr:row>32</xdr:row>
      <xdr:rowOff>63988</xdr:rowOff>
    </xdr:from>
    <xdr:to>
      <xdr:col>0</xdr:col>
      <xdr:colOff>1295849</xdr:colOff>
      <xdr:row>32</xdr:row>
      <xdr:rowOff>1958731</xdr:rowOff>
    </xdr:to>
    <xdr:pic>
      <xdr:nvPicPr>
        <xdr:cNvPr id="25" name="Bilde 24">
          <a:hlinkClick xmlns:r="http://schemas.openxmlformats.org/officeDocument/2006/relationships" r:id="rId57"/>
          <a:extLst>
            <a:ext uri="{FF2B5EF4-FFF2-40B4-BE49-F238E27FC236}">
              <a16:creationId xmlns:a16="http://schemas.microsoft.com/office/drawing/2014/main" id="{D7DF1E81-D1A5-4174-BCC6-4103BB9833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7871" y="65556911"/>
          <a:ext cx="1247978" cy="1894743"/>
        </a:xfrm>
        <a:prstGeom prst="rect">
          <a:avLst/>
        </a:prstGeom>
      </xdr:spPr>
    </xdr:pic>
    <xdr:clientData/>
  </xdr:twoCellAnchor>
  <xdr:twoCellAnchor editAs="oneCell">
    <xdr:from>
      <xdr:col>0</xdr:col>
      <xdr:colOff>64548</xdr:colOff>
      <xdr:row>33</xdr:row>
      <xdr:rowOff>52080</xdr:rowOff>
    </xdr:from>
    <xdr:to>
      <xdr:col>0</xdr:col>
      <xdr:colOff>1279769</xdr:colOff>
      <xdr:row>33</xdr:row>
      <xdr:rowOff>2025908</xdr:rowOff>
    </xdr:to>
    <xdr:pic>
      <xdr:nvPicPr>
        <xdr:cNvPr id="26" name="Bilde 25">
          <a:hlinkClick xmlns:r="http://schemas.openxmlformats.org/officeDocument/2006/relationships" r:id="rId59"/>
          <a:extLst>
            <a:ext uri="{FF2B5EF4-FFF2-40B4-BE49-F238E27FC236}">
              <a16:creationId xmlns:a16="http://schemas.microsoft.com/office/drawing/2014/main" id="{464F31C5-A768-4610-A930-5490F82EF2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548" y="67591657"/>
          <a:ext cx="1215221" cy="1973828"/>
        </a:xfrm>
        <a:prstGeom prst="rect">
          <a:avLst/>
        </a:prstGeom>
      </xdr:spPr>
    </xdr:pic>
    <xdr:clientData/>
  </xdr:twoCellAnchor>
  <xdr:twoCellAnchor editAs="oneCell">
    <xdr:from>
      <xdr:col>0</xdr:col>
      <xdr:colOff>68211</xdr:colOff>
      <xdr:row>34</xdr:row>
      <xdr:rowOff>49823</xdr:rowOff>
    </xdr:from>
    <xdr:to>
      <xdr:col>0</xdr:col>
      <xdr:colOff>1613045</xdr:colOff>
      <xdr:row>34</xdr:row>
      <xdr:rowOff>1646115</xdr:rowOff>
    </xdr:to>
    <xdr:pic>
      <xdr:nvPicPr>
        <xdr:cNvPr id="29" name="Bilde 28">
          <a:hlinkClick xmlns:r="http://schemas.openxmlformats.org/officeDocument/2006/relationships" r:id="rId61"/>
          <a:extLst>
            <a:ext uri="{FF2B5EF4-FFF2-40B4-BE49-F238E27FC236}">
              <a16:creationId xmlns:a16="http://schemas.microsoft.com/office/drawing/2014/main" id="{B63B1EC7-BC4D-4256-BAF6-55FE05108F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8211" y="74843054"/>
          <a:ext cx="1544834" cy="1596292"/>
        </a:xfrm>
        <a:prstGeom prst="rect">
          <a:avLst/>
        </a:prstGeom>
      </xdr:spPr>
    </xdr:pic>
    <xdr:clientData/>
  </xdr:twoCellAnchor>
  <xdr:twoCellAnchor editAs="oneCell">
    <xdr:from>
      <xdr:col>0</xdr:col>
      <xdr:colOff>64477</xdr:colOff>
      <xdr:row>36</xdr:row>
      <xdr:rowOff>54569</xdr:rowOff>
    </xdr:from>
    <xdr:to>
      <xdr:col>0</xdr:col>
      <xdr:colOff>1724269</xdr:colOff>
      <xdr:row>36</xdr:row>
      <xdr:rowOff>1677257</xdr:rowOff>
    </xdr:to>
    <xdr:pic>
      <xdr:nvPicPr>
        <xdr:cNvPr id="33" name="Bilde 32">
          <a:hlinkClick xmlns:r="http://schemas.openxmlformats.org/officeDocument/2006/relationships" r:id="rId63"/>
          <a:extLst>
            <a:ext uri="{FF2B5EF4-FFF2-40B4-BE49-F238E27FC236}">
              <a16:creationId xmlns:a16="http://schemas.microsoft.com/office/drawing/2014/main" id="{D83ABCC9-FC4C-406C-8218-7FCBD45F8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477" y="79380723"/>
          <a:ext cx="1659792" cy="1622688"/>
        </a:xfrm>
        <a:prstGeom prst="rect">
          <a:avLst/>
        </a:prstGeom>
      </xdr:spPr>
    </xdr:pic>
    <xdr:clientData/>
  </xdr:twoCellAnchor>
  <xdr:twoCellAnchor editAs="oneCell">
    <xdr:from>
      <xdr:col>0</xdr:col>
      <xdr:colOff>79199</xdr:colOff>
      <xdr:row>37</xdr:row>
      <xdr:rowOff>26376</xdr:rowOff>
    </xdr:from>
    <xdr:to>
      <xdr:col>0</xdr:col>
      <xdr:colOff>957384</xdr:colOff>
      <xdr:row>37</xdr:row>
      <xdr:rowOff>1806939</xdr:rowOff>
    </xdr:to>
    <xdr:pic>
      <xdr:nvPicPr>
        <xdr:cNvPr id="39" name="Bilde 38">
          <a:hlinkClick xmlns:r="http://schemas.openxmlformats.org/officeDocument/2006/relationships" r:id="rId65"/>
          <a:extLst>
            <a:ext uri="{FF2B5EF4-FFF2-40B4-BE49-F238E27FC236}">
              <a16:creationId xmlns:a16="http://schemas.microsoft.com/office/drawing/2014/main" id="{4811E297-0523-45B0-B58A-4470AC4A4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199" y="73705914"/>
          <a:ext cx="878185" cy="1780563"/>
        </a:xfrm>
        <a:prstGeom prst="rect">
          <a:avLst/>
        </a:prstGeom>
      </xdr:spPr>
    </xdr:pic>
    <xdr:clientData/>
  </xdr:twoCellAnchor>
  <xdr:twoCellAnchor editAs="oneCell">
    <xdr:from>
      <xdr:col>0</xdr:col>
      <xdr:colOff>42984</xdr:colOff>
      <xdr:row>38</xdr:row>
      <xdr:rowOff>44452</xdr:rowOff>
    </xdr:from>
    <xdr:to>
      <xdr:col>0</xdr:col>
      <xdr:colOff>1260117</xdr:colOff>
      <xdr:row>38</xdr:row>
      <xdr:rowOff>1787769</xdr:rowOff>
    </xdr:to>
    <xdr:pic>
      <xdr:nvPicPr>
        <xdr:cNvPr id="40" name="Bilde 39">
          <a:hlinkClick xmlns:r="http://schemas.openxmlformats.org/officeDocument/2006/relationships" r:id="rId67"/>
          <a:extLst>
            <a:ext uri="{FF2B5EF4-FFF2-40B4-BE49-F238E27FC236}">
              <a16:creationId xmlns:a16="http://schemas.microsoft.com/office/drawing/2014/main" id="{D0B19844-89C7-454C-8762-931A17BC43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984" y="75770644"/>
          <a:ext cx="1217133" cy="1743317"/>
        </a:xfrm>
        <a:prstGeom prst="rect">
          <a:avLst/>
        </a:prstGeom>
      </xdr:spPr>
    </xdr:pic>
    <xdr:clientData/>
  </xdr:twoCellAnchor>
  <xdr:twoCellAnchor editAs="oneCell">
    <xdr:from>
      <xdr:col>0</xdr:col>
      <xdr:colOff>69363</xdr:colOff>
      <xdr:row>40</xdr:row>
      <xdr:rowOff>69100</xdr:rowOff>
    </xdr:from>
    <xdr:to>
      <xdr:col>0</xdr:col>
      <xdr:colOff>1108809</xdr:colOff>
      <xdr:row>40</xdr:row>
      <xdr:rowOff>1842913</xdr:rowOff>
    </xdr:to>
    <xdr:pic>
      <xdr:nvPicPr>
        <xdr:cNvPr id="47" name="Bilde 46">
          <a:hlinkClick xmlns:r="http://schemas.openxmlformats.org/officeDocument/2006/relationships" r:id="rId69"/>
          <a:extLst>
            <a:ext uri="{FF2B5EF4-FFF2-40B4-BE49-F238E27FC236}">
              <a16:creationId xmlns:a16="http://schemas.microsoft.com/office/drawing/2014/main" id="{2A773B88-611D-4C14-A806-7BE0BB70E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363" y="79888600"/>
          <a:ext cx="1039446" cy="1773813"/>
        </a:xfrm>
        <a:prstGeom prst="rect">
          <a:avLst/>
        </a:prstGeom>
      </xdr:spPr>
    </xdr:pic>
    <xdr:clientData/>
  </xdr:twoCellAnchor>
  <xdr:twoCellAnchor editAs="oneCell">
    <xdr:from>
      <xdr:col>0</xdr:col>
      <xdr:colOff>14165</xdr:colOff>
      <xdr:row>41</xdr:row>
      <xdr:rowOff>61997</xdr:rowOff>
    </xdr:from>
    <xdr:to>
      <xdr:col>0</xdr:col>
      <xdr:colOff>2066192</xdr:colOff>
      <xdr:row>41</xdr:row>
      <xdr:rowOff>1651270</xdr:rowOff>
    </xdr:to>
    <xdr:pic>
      <xdr:nvPicPr>
        <xdr:cNvPr id="48" name="Bilde 47">
          <a:hlinkClick xmlns:r="http://schemas.openxmlformats.org/officeDocument/2006/relationships" r:id="rId71"/>
          <a:extLst>
            <a:ext uri="{FF2B5EF4-FFF2-40B4-BE49-F238E27FC236}">
              <a16:creationId xmlns:a16="http://schemas.microsoft.com/office/drawing/2014/main" id="{EEC931B4-B37A-4125-AE9B-B6CF60BDE4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165" y="81928151"/>
          <a:ext cx="2052027" cy="1589273"/>
        </a:xfrm>
        <a:prstGeom prst="rect">
          <a:avLst/>
        </a:prstGeom>
      </xdr:spPr>
    </xdr:pic>
    <xdr:clientData/>
  </xdr:twoCellAnchor>
  <xdr:twoCellAnchor editAs="oneCell">
    <xdr:from>
      <xdr:col>0</xdr:col>
      <xdr:colOff>31457</xdr:colOff>
      <xdr:row>42</xdr:row>
      <xdr:rowOff>31750</xdr:rowOff>
    </xdr:from>
    <xdr:to>
      <xdr:col>0</xdr:col>
      <xdr:colOff>989901</xdr:colOff>
      <xdr:row>42</xdr:row>
      <xdr:rowOff>1963615</xdr:rowOff>
    </xdr:to>
    <xdr:pic>
      <xdr:nvPicPr>
        <xdr:cNvPr id="56" name="Bilde 55">
          <a:hlinkClick xmlns:r="http://schemas.openxmlformats.org/officeDocument/2006/relationships" r:id="rId73"/>
          <a:extLst>
            <a:ext uri="{FF2B5EF4-FFF2-40B4-BE49-F238E27FC236}">
              <a16:creationId xmlns:a16="http://schemas.microsoft.com/office/drawing/2014/main" id="{B5A680EB-8DAF-43BE-AF18-A378A39CF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1457" y="85991212"/>
          <a:ext cx="958444" cy="1931865"/>
        </a:xfrm>
        <a:prstGeom prst="rect">
          <a:avLst/>
        </a:prstGeom>
      </xdr:spPr>
    </xdr:pic>
    <xdr:clientData/>
  </xdr:twoCellAnchor>
  <xdr:twoCellAnchor editAs="oneCell">
    <xdr:from>
      <xdr:col>0</xdr:col>
      <xdr:colOff>26866</xdr:colOff>
      <xdr:row>28</xdr:row>
      <xdr:rowOff>36147</xdr:rowOff>
    </xdr:from>
    <xdr:to>
      <xdr:col>0</xdr:col>
      <xdr:colOff>1966480</xdr:colOff>
      <xdr:row>28</xdr:row>
      <xdr:rowOff>1768230</xdr:rowOff>
    </xdr:to>
    <xdr:pic>
      <xdr:nvPicPr>
        <xdr:cNvPr id="61" name="Bilde 60">
          <a:hlinkClick xmlns:r="http://schemas.openxmlformats.org/officeDocument/2006/relationships" r:id="rId75"/>
          <a:extLst>
            <a:ext uri="{FF2B5EF4-FFF2-40B4-BE49-F238E27FC236}">
              <a16:creationId xmlns:a16="http://schemas.microsoft.com/office/drawing/2014/main" id="{A8093C01-F3B2-4B9A-AE27-9E43724CFA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6866" y="57342455"/>
          <a:ext cx="1939614" cy="1732083"/>
        </a:xfrm>
        <a:prstGeom prst="rect">
          <a:avLst/>
        </a:prstGeom>
      </xdr:spPr>
    </xdr:pic>
    <xdr:clientData/>
  </xdr:twoCellAnchor>
  <xdr:twoCellAnchor editAs="oneCell">
    <xdr:from>
      <xdr:col>0</xdr:col>
      <xdr:colOff>85481</xdr:colOff>
      <xdr:row>30</xdr:row>
      <xdr:rowOff>23935</xdr:rowOff>
    </xdr:from>
    <xdr:to>
      <xdr:col>0</xdr:col>
      <xdr:colOff>1792654</xdr:colOff>
      <xdr:row>30</xdr:row>
      <xdr:rowOff>1884682</xdr:rowOff>
    </xdr:to>
    <xdr:pic>
      <xdr:nvPicPr>
        <xdr:cNvPr id="62" name="Bilde 61">
          <a:hlinkClick xmlns:r="http://schemas.openxmlformats.org/officeDocument/2006/relationships" r:id="rId77"/>
          <a:extLst>
            <a:ext uri="{FF2B5EF4-FFF2-40B4-BE49-F238E27FC236}">
              <a16:creationId xmlns:a16="http://schemas.microsoft.com/office/drawing/2014/main" id="{91FE87B5-176E-4669-8090-8B2CAE35D7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481" y="59376897"/>
          <a:ext cx="1707173" cy="1860747"/>
        </a:xfrm>
        <a:prstGeom prst="rect">
          <a:avLst/>
        </a:prstGeom>
      </xdr:spPr>
    </xdr:pic>
    <xdr:clientData/>
  </xdr:twoCellAnchor>
  <xdr:twoCellAnchor editAs="oneCell">
    <xdr:from>
      <xdr:col>0</xdr:col>
      <xdr:colOff>67897</xdr:colOff>
      <xdr:row>31</xdr:row>
      <xdr:rowOff>55686</xdr:rowOff>
    </xdr:from>
    <xdr:to>
      <xdr:col>0</xdr:col>
      <xdr:colOff>1890346</xdr:colOff>
      <xdr:row>31</xdr:row>
      <xdr:rowOff>1655788</xdr:rowOff>
    </xdr:to>
    <xdr:pic>
      <xdr:nvPicPr>
        <xdr:cNvPr id="63" name="Bilde 62">
          <a:hlinkClick xmlns:r="http://schemas.openxmlformats.org/officeDocument/2006/relationships" r:id="rId79"/>
          <a:extLst>
            <a:ext uri="{FF2B5EF4-FFF2-40B4-BE49-F238E27FC236}">
              <a16:creationId xmlns:a16="http://schemas.microsoft.com/office/drawing/2014/main" id="{4E1DEFA4-C54B-49AE-8190-DAD75F082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897" y="61455301"/>
          <a:ext cx="1822449" cy="1600102"/>
        </a:xfrm>
        <a:prstGeom prst="rect">
          <a:avLst/>
        </a:prstGeom>
      </xdr:spPr>
    </xdr:pic>
    <xdr:clientData/>
  </xdr:twoCellAnchor>
  <xdr:twoCellAnchor editAs="oneCell">
    <xdr:from>
      <xdr:col>0</xdr:col>
      <xdr:colOff>34194</xdr:colOff>
      <xdr:row>35</xdr:row>
      <xdr:rowOff>81085</xdr:rowOff>
    </xdr:from>
    <xdr:to>
      <xdr:col>0</xdr:col>
      <xdr:colOff>732692</xdr:colOff>
      <xdr:row>35</xdr:row>
      <xdr:rowOff>2029714</xdr:rowOff>
    </xdr:to>
    <xdr:pic>
      <xdr:nvPicPr>
        <xdr:cNvPr id="65" name="Bilde 64">
          <a:hlinkClick xmlns:r="http://schemas.openxmlformats.org/officeDocument/2006/relationships" r:id="rId81"/>
          <a:extLst>
            <a:ext uri="{FF2B5EF4-FFF2-40B4-BE49-F238E27FC236}">
              <a16:creationId xmlns:a16="http://schemas.microsoft.com/office/drawing/2014/main" id="{95091FED-F0A7-4863-ABB5-A14FEEA9B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194" y="71713970"/>
          <a:ext cx="698498" cy="1948629"/>
        </a:xfrm>
        <a:prstGeom prst="rect">
          <a:avLst/>
        </a:prstGeom>
      </xdr:spPr>
    </xdr:pic>
    <xdr:clientData/>
  </xdr:twoCellAnchor>
  <xdr:twoCellAnchor editAs="oneCell">
    <xdr:from>
      <xdr:col>0</xdr:col>
      <xdr:colOff>14654</xdr:colOff>
      <xdr:row>39</xdr:row>
      <xdr:rowOff>68469</xdr:rowOff>
    </xdr:from>
    <xdr:to>
      <xdr:col>0</xdr:col>
      <xdr:colOff>1431192</xdr:colOff>
      <xdr:row>39</xdr:row>
      <xdr:rowOff>1684242</xdr:rowOff>
    </xdr:to>
    <xdr:pic>
      <xdr:nvPicPr>
        <xdr:cNvPr id="67" name="Bilde 66">
          <a:hlinkClick xmlns:r="http://schemas.openxmlformats.org/officeDocument/2006/relationships" r:id="rId83"/>
          <a:extLst>
            <a:ext uri="{FF2B5EF4-FFF2-40B4-BE49-F238E27FC236}">
              <a16:creationId xmlns:a16="http://schemas.microsoft.com/office/drawing/2014/main" id="{6799E2BA-DF53-4FD0-BAD0-ABC9A243DD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654" y="86194007"/>
          <a:ext cx="1416538" cy="1615773"/>
        </a:xfrm>
        <a:prstGeom prst="rect">
          <a:avLst/>
        </a:prstGeom>
      </xdr:spPr>
    </xdr:pic>
    <xdr:clientData/>
  </xdr:twoCellAnchor>
  <xdr:twoCellAnchor editAs="oneCell">
    <xdr:from>
      <xdr:col>0</xdr:col>
      <xdr:colOff>18073</xdr:colOff>
      <xdr:row>43</xdr:row>
      <xdr:rowOff>50524</xdr:rowOff>
    </xdr:from>
    <xdr:to>
      <xdr:col>0</xdr:col>
      <xdr:colOff>1528885</xdr:colOff>
      <xdr:row>43</xdr:row>
      <xdr:rowOff>1836226</xdr:rowOff>
    </xdr:to>
    <xdr:pic>
      <xdr:nvPicPr>
        <xdr:cNvPr id="44" name="Bilde 43">
          <a:hlinkClick xmlns:r="http://schemas.openxmlformats.org/officeDocument/2006/relationships" r:id="rId85"/>
          <a:extLst>
            <a:ext uri="{FF2B5EF4-FFF2-40B4-BE49-F238E27FC236}">
              <a16:creationId xmlns:a16="http://schemas.microsoft.com/office/drawing/2014/main" id="{E50D223C-685C-4C2D-9434-69D1F4E47D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073" y="95241909"/>
          <a:ext cx="1510812" cy="1785702"/>
        </a:xfrm>
        <a:prstGeom prst="rect">
          <a:avLst/>
        </a:prstGeom>
      </xdr:spPr>
    </xdr:pic>
    <xdr:clientData/>
  </xdr:twoCellAnchor>
  <xdr:twoCellAnchor editAs="oneCell">
    <xdr:from>
      <xdr:col>0</xdr:col>
      <xdr:colOff>72140</xdr:colOff>
      <xdr:row>44</xdr:row>
      <xdr:rowOff>113275</xdr:rowOff>
    </xdr:from>
    <xdr:to>
      <xdr:col>0</xdr:col>
      <xdr:colOff>2057400</xdr:colOff>
      <xdr:row>44</xdr:row>
      <xdr:rowOff>1986689</xdr:rowOff>
    </xdr:to>
    <xdr:pic>
      <xdr:nvPicPr>
        <xdr:cNvPr id="2" name="Bilde 1">
          <a:hlinkClick xmlns:r="http://schemas.openxmlformats.org/officeDocument/2006/relationships" r:id="rId87"/>
          <a:extLst>
            <a:ext uri="{FF2B5EF4-FFF2-40B4-BE49-F238E27FC236}">
              <a16:creationId xmlns:a16="http://schemas.microsoft.com/office/drawing/2014/main" id="{F5015B1B-8AFF-4963-AF65-CB2359CDC6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2140" y="90080075"/>
          <a:ext cx="1985260" cy="1873414"/>
        </a:xfrm>
        <a:prstGeom prst="rect">
          <a:avLst/>
        </a:prstGeom>
      </xdr:spPr>
    </xdr:pic>
    <xdr:clientData/>
  </xdr:twoCellAnchor>
  <xdr:twoCellAnchor editAs="oneCell">
    <xdr:from>
      <xdr:col>0</xdr:col>
      <xdr:colOff>38587</xdr:colOff>
      <xdr:row>45</xdr:row>
      <xdr:rowOff>54106</xdr:rowOff>
    </xdr:from>
    <xdr:to>
      <xdr:col>0</xdr:col>
      <xdr:colOff>2373268</xdr:colOff>
      <xdr:row>45</xdr:row>
      <xdr:rowOff>1895231</xdr:rowOff>
    </xdr:to>
    <xdr:pic>
      <xdr:nvPicPr>
        <xdr:cNvPr id="3" name="Bilde 2">
          <a:hlinkClick xmlns:r="http://schemas.openxmlformats.org/officeDocument/2006/relationships" r:id="rId89"/>
          <a:extLst>
            <a:ext uri="{FF2B5EF4-FFF2-40B4-BE49-F238E27FC236}">
              <a16:creationId xmlns:a16="http://schemas.microsoft.com/office/drawing/2014/main" id="{4819E8B3-A56C-45F6-A3F1-60AD99465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8587" y="92153529"/>
          <a:ext cx="2334681" cy="1841125"/>
        </a:xfrm>
        <a:prstGeom prst="rect">
          <a:avLst/>
        </a:prstGeom>
      </xdr:spPr>
    </xdr:pic>
    <xdr:clientData/>
  </xdr:twoCellAnchor>
  <xdr:twoCellAnchor editAs="oneCell">
    <xdr:from>
      <xdr:col>0</xdr:col>
      <xdr:colOff>68896</xdr:colOff>
      <xdr:row>46</xdr:row>
      <xdr:rowOff>57640</xdr:rowOff>
    </xdr:from>
    <xdr:to>
      <xdr:col>0</xdr:col>
      <xdr:colOff>1384038</xdr:colOff>
      <xdr:row>46</xdr:row>
      <xdr:rowOff>1885464</xdr:rowOff>
    </xdr:to>
    <xdr:pic>
      <xdr:nvPicPr>
        <xdr:cNvPr id="4" name="Bilde 3">
          <a:hlinkClick xmlns:r="http://schemas.openxmlformats.org/officeDocument/2006/relationships" r:id="rId91"/>
          <a:extLst>
            <a:ext uri="{FF2B5EF4-FFF2-40B4-BE49-F238E27FC236}">
              <a16:creationId xmlns:a16="http://schemas.microsoft.com/office/drawing/2014/main" id="{620BC4E0-DCB4-4406-9FB9-D1847CF620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896" y="102048409"/>
          <a:ext cx="1315142" cy="1827824"/>
        </a:xfrm>
        <a:prstGeom prst="rect">
          <a:avLst/>
        </a:prstGeom>
      </xdr:spPr>
    </xdr:pic>
    <xdr:clientData/>
  </xdr:twoCellAnchor>
  <xdr:twoCellAnchor editAs="oneCell">
    <xdr:from>
      <xdr:col>0</xdr:col>
      <xdr:colOff>90855</xdr:colOff>
      <xdr:row>47</xdr:row>
      <xdr:rowOff>54850</xdr:rowOff>
    </xdr:from>
    <xdr:to>
      <xdr:col>0</xdr:col>
      <xdr:colOff>974523</xdr:colOff>
      <xdr:row>47</xdr:row>
      <xdr:rowOff>1978270</xdr:rowOff>
    </xdr:to>
    <xdr:pic>
      <xdr:nvPicPr>
        <xdr:cNvPr id="11" name="Bilde 10">
          <a:hlinkClick xmlns:r="http://schemas.openxmlformats.org/officeDocument/2006/relationships" r:id="rId93"/>
          <a:extLst>
            <a:ext uri="{FF2B5EF4-FFF2-40B4-BE49-F238E27FC236}">
              <a16:creationId xmlns:a16="http://schemas.microsoft.com/office/drawing/2014/main" id="{36E31ED1-AFE3-4060-849E-783617218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855" y="104312081"/>
          <a:ext cx="883668" cy="1923420"/>
        </a:xfrm>
        <a:prstGeom prst="rect">
          <a:avLst/>
        </a:prstGeom>
      </xdr:spPr>
    </xdr:pic>
    <xdr:clientData/>
  </xdr:twoCellAnchor>
  <xdr:twoCellAnchor editAs="oneCell">
    <xdr:from>
      <xdr:col>0</xdr:col>
      <xdr:colOff>44938</xdr:colOff>
      <xdr:row>51</xdr:row>
      <xdr:rowOff>26709</xdr:rowOff>
    </xdr:from>
    <xdr:to>
      <xdr:col>0</xdr:col>
      <xdr:colOff>1650205</xdr:colOff>
      <xdr:row>51</xdr:row>
      <xdr:rowOff>1929422</xdr:rowOff>
    </xdr:to>
    <xdr:pic>
      <xdr:nvPicPr>
        <xdr:cNvPr id="24" name="Bilde 23">
          <a:hlinkClick xmlns:r="http://schemas.openxmlformats.org/officeDocument/2006/relationships" r:id="rId95"/>
          <a:extLst>
            <a:ext uri="{FF2B5EF4-FFF2-40B4-BE49-F238E27FC236}">
              <a16:creationId xmlns:a16="http://schemas.microsoft.com/office/drawing/2014/main" id="{6477F76B-96E1-40CA-BEB7-C254978E6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938" y="113349786"/>
          <a:ext cx="1605267" cy="1902713"/>
        </a:xfrm>
        <a:prstGeom prst="rect">
          <a:avLst/>
        </a:prstGeom>
      </xdr:spPr>
    </xdr:pic>
    <xdr:clientData/>
  </xdr:twoCellAnchor>
  <xdr:twoCellAnchor editAs="oneCell">
    <xdr:from>
      <xdr:col>0</xdr:col>
      <xdr:colOff>70210</xdr:colOff>
      <xdr:row>54</xdr:row>
      <xdr:rowOff>68872</xdr:rowOff>
    </xdr:from>
    <xdr:to>
      <xdr:col>0</xdr:col>
      <xdr:colOff>1147885</xdr:colOff>
      <xdr:row>54</xdr:row>
      <xdr:rowOff>2007736</xdr:rowOff>
    </xdr:to>
    <xdr:pic>
      <xdr:nvPicPr>
        <xdr:cNvPr id="38" name="Bilde 37">
          <a:hlinkClick xmlns:r="http://schemas.openxmlformats.org/officeDocument/2006/relationships" r:id="rId97"/>
          <a:extLst>
            <a:ext uri="{FF2B5EF4-FFF2-40B4-BE49-F238E27FC236}">
              <a16:creationId xmlns:a16="http://schemas.microsoft.com/office/drawing/2014/main" id="{58C2EE1F-DC0D-4289-83AD-63201E6C6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210" y="110588180"/>
          <a:ext cx="1077675" cy="1938864"/>
        </a:xfrm>
        <a:prstGeom prst="rect">
          <a:avLst/>
        </a:prstGeom>
      </xdr:spPr>
    </xdr:pic>
    <xdr:clientData/>
  </xdr:twoCellAnchor>
  <xdr:twoCellAnchor editAs="oneCell">
    <xdr:from>
      <xdr:col>0</xdr:col>
      <xdr:colOff>12211</xdr:colOff>
      <xdr:row>55</xdr:row>
      <xdr:rowOff>32414</xdr:rowOff>
    </xdr:from>
    <xdr:to>
      <xdr:col>0</xdr:col>
      <xdr:colOff>1106224</xdr:colOff>
      <xdr:row>55</xdr:row>
      <xdr:rowOff>1812192</xdr:rowOff>
    </xdr:to>
    <xdr:pic>
      <xdr:nvPicPr>
        <xdr:cNvPr id="41" name="Bilde 40">
          <a:hlinkClick xmlns:r="http://schemas.openxmlformats.org/officeDocument/2006/relationships" r:id="rId99"/>
          <a:extLst>
            <a:ext uri="{FF2B5EF4-FFF2-40B4-BE49-F238E27FC236}">
              <a16:creationId xmlns:a16="http://schemas.microsoft.com/office/drawing/2014/main" id="{6E53550B-BC32-4F93-A681-3791D5F8D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211" y="122421337"/>
          <a:ext cx="1094013" cy="1779778"/>
        </a:xfrm>
        <a:prstGeom prst="rect">
          <a:avLst/>
        </a:prstGeom>
      </xdr:spPr>
    </xdr:pic>
    <xdr:clientData/>
  </xdr:twoCellAnchor>
  <xdr:twoCellAnchor editAs="oneCell">
    <xdr:from>
      <xdr:col>0</xdr:col>
      <xdr:colOff>55684</xdr:colOff>
      <xdr:row>48</xdr:row>
      <xdr:rowOff>86457</xdr:rowOff>
    </xdr:from>
    <xdr:to>
      <xdr:col>0</xdr:col>
      <xdr:colOff>1299307</xdr:colOff>
      <xdr:row>48</xdr:row>
      <xdr:rowOff>1648478</xdr:rowOff>
    </xdr:to>
    <xdr:pic>
      <xdr:nvPicPr>
        <xdr:cNvPr id="53" name="Bilde 52">
          <a:hlinkClick xmlns:r="http://schemas.openxmlformats.org/officeDocument/2006/relationships" r:id="rId101"/>
          <a:extLst>
            <a:ext uri="{FF2B5EF4-FFF2-40B4-BE49-F238E27FC236}">
              <a16:creationId xmlns:a16="http://schemas.microsoft.com/office/drawing/2014/main" id="{A9EA2533-B70E-4B39-86BE-B6D8E9040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5684" y="106610149"/>
          <a:ext cx="1243623" cy="1562021"/>
        </a:xfrm>
        <a:prstGeom prst="rect">
          <a:avLst/>
        </a:prstGeom>
      </xdr:spPr>
    </xdr:pic>
    <xdr:clientData/>
  </xdr:twoCellAnchor>
  <xdr:twoCellAnchor editAs="oneCell">
    <xdr:from>
      <xdr:col>0</xdr:col>
      <xdr:colOff>70339</xdr:colOff>
      <xdr:row>49</xdr:row>
      <xdr:rowOff>33703</xdr:rowOff>
    </xdr:from>
    <xdr:to>
      <xdr:col>0</xdr:col>
      <xdr:colOff>1018055</xdr:colOff>
      <xdr:row>49</xdr:row>
      <xdr:rowOff>1973385</xdr:rowOff>
    </xdr:to>
    <xdr:pic>
      <xdr:nvPicPr>
        <xdr:cNvPr id="54" name="Bilde 53">
          <a:hlinkClick xmlns:r="http://schemas.openxmlformats.org/officeDocument/2006/relationships" r:id="rId103"/>
          <a:extLst>
            <a:ext uri="{FF2B5EF4-FFF2-40B4-BE49-F238E27FC236}">
              <a16:creationId xmlns:a16="http://schemas.microsoft.com/office/drawing/2014/main" id="{25C4AACC-AC41-4A46-8817-5F4A86FE4D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339" y="100319741"/>
          <a:ext cx="947716" cy="1939682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50</xdr:row>
      <xdr:rowOff>96715</xdr:rowOff>
    </xdr:from>
    <xdr:to>
      <xdr:col>0</xdr:col>
      <xdr:colOff>1397000</xdr:colOff>
      <xdr:row>50</xdr:row>
      <xdr:rowOff>1411475</xdr:rowOff>
    </xdr:to>
    <xdr:pic>
      <xdr:nvPicPr>
        <xdr:cNvPr id="58" name="Bilde 57">
          <a:hlinkClick xmlns:r="http://schemas.openxmlformats.org/officeDocument/2006/relationships" r:id="rId105"/>
          <a:extLst>
            <a:ext uri="{FF2B5EF4-FFF2-40B4-BE49-F238E27FC236}">
              <a16:creationId xmlns:a16="http://schemas.microsoft.com/office/drawing/2014/main" id="{B59AD65B-CA5C-447B-948E-9524004463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7150" y="111153330"/>
          <a:ext cx="1339850" cy="1314760"/>
        </a:xfrm>
        <a:prstGeom prst="rect">
          <a:avLst/>
        </a:prstGeom>
      </xdr:spPr>
    </xdr:pic>
    <xdr:clientData/>
  </xdr:twoCellAnchor>
  <xdr:twoCellAnchor editAs="oneCell">
    <xdr:from>
      <xdr:col>0</xdr:col>
      <xdr:colOff>58615</xdr:colOff>
      <xdr:row>52</xdr:row>
      <xdr:rowOff>83527</xdr:rowOff>
    </xdr:from>
    <xdr:to>
      <xdr:col>0</xdr:col>
      <xdr:colOff>1392115</xdr:colOff>
      <xdr:row>52</xdr:row>
      <xdr:rowOff>1594523</xdr:rowOff>
    </xdr:to>
    <xdr:pic>
      <xdr:nvPicPr>
        <xdr:cNvPr id="69" name="Bilde 68">
          <a:hlinkClick xmlns:r="http://schemas.openxmlformats.org/officeDocument/2006/relationships" r:id="rId107"/>
          <a:extLst>
            <a:ext uri="{FF2B5EF4-FFF2-40B4-BE49-F238E27FC236}">
              <a16:creationId xmlns:a16="http://schemas.microsoft.com/office/drawing/2014/main" id="{AD4701D1-3864-48AE-8397-6310E9FD93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615" y="115673065"/>
          <a:ext cx="1333500" cy="1510996"/>
        </a:xfrm>
        <a:prstGeom prst="rect">
          <a:avLst/>
        </a:prstGeom>
      </xdr:spPr>
    </xdr:pic>
    <xdr:clientData/>
  </xdr:twoCellAnchor>
  <xdr:twoCellAnchor editAs="oneCell">
    <xdr:from>
      <xdr:col>0</xdr:col>
      <xdr:colOff>33215</xdr:colOff>
      <xdr:row>53</xdr:row>
      <xdr:rowOff>38101</xdr:rowOff>
    </xdr:from>
    <xdr:to>
      <xdr:col>0</xdr:col>
      <xdr:colOff>1533769</xdr:colOff>
      <xdr:row>53</xdr:row>
      <xdr:rowOff>1421035</xdr:rowOff>
    </xdr:to>
    <xdr:pic>
      <xdr:nvPicPr>
        <xdr:cNvPr id="70" name="Bilde 69">
          <a:hlinkClick xmlns:r="http://schemas.openxmlformats.org/officeDocument/2006/relationships" r:id="rId109"/>
          <a:extLst>
            <a:ext uri="{FF2B5EF4-FFF2-40B4-BE49-F238E27FC236}">
              <a16:creationId xmlns:a16="http://schemas.microsoft.com/office/drawing/2014/main" id="{FB46156F-FF72-4B89-AC36-D25122AF11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215" y="117894101"/>
          <a:ext cx="1500554" cy="1382934"/>
        </a:xfrm>
        <a:prstGeom prst="rect">
          <a:avLst/>
        </a:prstGeom>
      </xdr:spPr>
    </xdr:pic>
    <xdr:clientData/>
  </xdr:twoCellAnchor>
  <xdr:twoCellAnchor editAs="oneCell">
    <xdr:from>
      <xdr:col>0</xdr:col>
      <xdr:colOff>50311</xdr:colOff>
      <xdr:row>56</xdr:row>
      <xdr:rowOff>73396</xdr:rowOff>
    </xdr:from>
    <xdr:to>
      <xdr:col>0</xdr:col>
      <xdr:colOff>1309076</xdr:colOff>
      <xdr:row>56</xdr:row>
      <xdr:rowOff>1770955</xdr:rowOff>
    </xdr:to>
    <xdr:pic>
      <xdr:nvPicPr>
        <xdr:cNvPr id="71" name="Bilde 70">
          <a:hlinkClick xmlns:r="http://schemas.openxmlformats.org/officeDocument/2006/relationships" r:id="rId111"/>
          <a:extLst>
            <a:ext uri="{FF2B5EF4-FFF2-40B4-BE49-F238E27FC236}">
              <a16:creationId xmlns:a16="http://schemas.microsoft.com/office/drawing/2014/main" id="{B0FE5E8D-3BD9-4B2C-A7FF-7B80EE0649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0311" y="124728781"/>
          <a:ext cx="1258765" cy="1697559"/>
        </a:xfrm>
        <a:prstGeom prst="rect">
          <a:avLst/>
        </a:prstGeom>
      </xdr:spPr>
    </xdr:pic>
    <xdr:clientData/>
  </xdr:twoCellAnchor>
  <xdr:twoCellAnchor editAs="oneCell">
    <xdr:from>
      <xdr:col>0</xdr:col>
      <xdr:colOff>36982</xdr:colOff>
      <xdr:row>62</xdr:row>
      <xdr:rowOff>58615</xdr:rowOff>
    </xdr:from>
    <xdr:to>
      <xdr:col>0</xdr:col>
      <xdr:colOff>1675422</xdr:colOff>
      <xdr:row>62</xdr:row>
      <xdr:rowOff>1868938</xdr:rowOff>
    </xdr:to>
    <xdr:pic>
      <xdr:nvPicPr>
        <xdr:cNvPr id="82" name="Bilde 81">
          <a:hlinkClick xmlns:r="http://schemas.openxmlformats.org/officeDocument/2006/relationships" r:id="rId113"/>
          <a:extLst>
            <a:ext uri="{FF2B5EF4-FFF2-40B4-BE49-F238E27FC236}">
              <a16:creationId xmlns:a16="http://schemas.microsoft.com/office/drawing/2014/main" id="{1676CC5F-6216-4F85-9EF8-86EB8EE47A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982" y="138312769"/>
          <a:ext cx="1638440" cy="1810323"/>
        </a:xfrm>
        <a:prstGeom prst="rect">
          <a:avLst/>
        </a:prstGeom>
      </xdr:spPr>
    </xdr:pic>
    <xdr:clientData/>
  </xdr:twoCellAnchor>
  <xdr:twoCellAnchor editAs="oneCell">
    <xdr:from>
      <xdr:col>0</xdr:col>
      <xdr:colOff>74886</xdr:colOff>
      <xdr:row>63</xdr:row>
      <xdr:rowOff>68385</xdr:rowOff>
    </xdr:from>
    <xdr:to>
      <xdr:col>0</xdr:col>
      <xdr:colOff>2640511</xdr:colOff>
      <xdr:row>63</xdr:row>
      <xdr:rowOff>1387231</xdr:rowOff>
    </xdr:to>
    <xdr:pic>
      <xdr:nvPicPr>
        <xdr:cNvPr id="83" name="Bilde 82">
          <a:hlinkClick xmlns:r="http://schemas.openxmlformats.org/officeDocument/2006/relationships" r:id="rId115"/>
          <a:extLst>
            <a:ext uri="{FF2B5EF4-FFF2-40B4-BE49-F238E27FC236}">
              <a16:creationId xmlns:a16="http://schemas.microsoft.com/office/drawing/2014/main" id="{4872B94C-6F22-41C6-9628-AD18944E41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86" y="126960923"/>
          <a:ext cx="2565625" cy="1318846"/>
        </a:xfrm>
        <a:prstGeom prst="rect">
          <a:avLst/>
        </a:prstGeom>
      </xdr:spPr>
    </xdr:pic>
    <xdr:clientData/>
  </xdr:twoCellAnchor>
  <xdr:twoCellAnchor editAs="oneCell">
    <xdr:from>
      <xdr:col>0</xdr:col>
      <xdr:colOff>58589</xdr:colOff>
      <xdr:row>57</xdr:row>
      <xdr:rowOff>70826</xdr:rowOff>
    </xdr:from>
    <xdr:to>
      <xdr:col>0</xdr:col>
      <xdr:colOff>1480038</xdr:colOff>
      <xdr:row>57</xdr:row>
      <xdr:rowOff>1626246</xdr:rowOff>
    </xdr:to>
    <xdr:pic>
      <xdr:nvPicPr>
        <xdr:cNvPr id="87" name="Bilde 86">
          <a:hlinkClick xmlns:r="http://schemas.openxmlformats.org/officeDocument/2006/relationships" r:id="rId117"/>
          <a:extLst>
            <a:ext uri="{FF2B5EF4-FFF2-40B4-BE49-F238E27FC236}">
              <a16:creationId xmlns:a16="http://schemas.microsoft.com/office/drawing/2014/main" id="{5D229243-F1C1-4AF7-A297-38C18D0FF4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589" y="126992672"/>
          <a:ext cx="1421449" cy="1555420"/>
        </a:xfrm>
        <a:prstGeom prst="rect">
          <a:avLst/>
        </a:prstGeom>
      </xdr:spPr>
    </xdr:pic>
    <xdr:clientData/>
  </xdr:twoCellAnchor>
  <xdr:twoCellAnchor editAs="oneCell">
    <xdr:from>
      <xdr:col>0</xdr:col>
      <xdr:colOff>37124</xdr:colOff>
      <xdr:row>58</xdr:row>
      <xdr:rowOff>51288</xdr:rowOff>
    </xdr:from>
    <xdr:to>
      <xdr:col>0</xdr:col>
      <xdr:colOff>2100386</xdr:colOff>
      <xdr:row>58</xdr:row>
      <xdr:rowOff>1811686</xdr:rowOff>
    </xdr:to>
    <xdr:pic>
      <xdr:nvPicPr>
        <xdr:cNvPr id="88" name="Bilde 87">
          <a:hlinkClick xmlns:r="http://schemas.openxmlformats.org/officeDocument/2006/relationships" r:id="rId119"/>
          <a:extLst>
            <a:ext uri="{FF2B5EF4-FFF2-40B4-BE49-F238E27FC236}">
              <a16:creationId xmlns:a16="http://schemas.microsoft.com/office/drawing/2014/main" id="{28397876-77D1-47FF-8AAD-CBBA4E7E55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124" y="129239596"/>
          <a:ext cx="2063262" cy="1760398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</xdr:colOff>
      <xdr:row>59</xdr:row>
      <xdr:rowOff>63500</xdr:rowOff>
    </xdr:from>
    <xdr:to>
      <xdr:col>0</xdr:col>
      <xdr:colOff>1851269</xdr:colOff>
      <xdr:row>59</xdr:row>
      <xdr:rowOff>1615934</xdr:rowOff>
    </xdr:to>
    <xdr:pic>
      <xdr:nvPicPr>
        <xdr:cNvPr id="90" name="Bilde 89">
          <a:hlinkClick xmlns:r="http://schemas.openxmlformats.org/officeDocument/2006/relationships" r:id="rId121"/>
          <a:extLst>
            <a:ext uri="{FF2B5EF4-FFF2-40B4-BE49-F238E27FC236}">
              <a16:creationId xmlns:a16="http://schemas.microsoft.com/office/drawing/2014/main" id="{C212229D-AC3A-461C-A99E-62BEFE8068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1750" y="131518269"/>
          <a:ext cx="1819519" cy="1552434"/>
        </a:xfrm>
        <a:prstGeom prst="rect">
          <a:avLst/>
        </a:prstGeom>
      </xdr:spPr>
    </xdr:pic>
    <xdr:clientData/>
  </xdr:twoCellAnchor>
  <xdr:twoCellAnchor editAs="oneCell">
    <xdr:from>
      <xdr:col>0</xdr:col>
      <xdr:colOff>76689</xdr:colOff>
      <xdr:row>61</xdr:row>
      <xdr:rowOff>39077</xdr:rowOff>
    </xdr:from>
    <xdr:to>
      <xdr:col>0</xdr:col>
      <xdr:colOff>820616</xdr:colOff>
      <xdr:row>61</xdr:row>
      <xdr:rowOff>1885245</xdr:rowOff>
    </xdr:to>
    <xdr:pic>
      <xdr:nvPicPr>
        <xdr:cNvPr id="93" name="Bilde 92">
          <a:hlinkClick xmlns:r="http://schemas.openxmlformats.org/officeDocument/2006/relationships" r:id="rId123"/>
          <a:extLst>
            <a:ext uri="{FF2B5EF4-FFF2-40B4-BE49-F238E27FC236}">
              <a16:creationId xmlns:a16="http://schemas.microsoft.com/office/drawing/2014/main" id="{8114048D-F331-4E58-A4B6-93BC7BA38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689" y="136026769"/>
          <a:ext cx="743927" cy="1846168"/>
        </a:xfrm>
        <a:prstGeom prst="rect">
          <a:avLst/>
        </a:prstGeom>
      </xdr:spPr>
    </xdr:pic>
    <xdr:clientData/>
  </xdr:twoCellAnchor>
  <xdr:twoCellAnchor editAs="oneCell">
    <xdr:from>
      <xdr:col>0</xdr:col>
      <xdr:colOff>13189</xdr:colOff>
      <xdr:row>60</xdr:row>
      <xdr:rowOff>24423</xdr:rowOff>
    </xdr:from>
    <xdr:to>
      <xdr:col>0</xdr:col>
      <xdr:colOff>894336</xdr:colOff>
      <xdr:row>60</xdr:row>
      <xdr:rowOff>1572846</xdr:rowOff>
    </xdr:to>
    <xdr:pic>
      <xdr:nvPicPr>
        <xdr:cNvPr id="95" name="Bilde 94">
          <a:hlinkClick xmlns:r="http://schemas.openxmlformats.org/officeDocument/2006/relationships" r:id="rId125"/>
          <a:extLst>
            <a:ext uri="{FF2B5EF4-FFF2-40B4-BE49-F238E27FC236}">
              <a16:creationId xmlns:a16="http://schemas.microsoft.com/office/drawing/2014/main" id="{625B17FB-019D-438A-9236-F30307D21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189" y="120777000"/>
          <a:ext cx="881147" cy="1548423"/>
        </a:xfrm>
        <a:prstGeom prst="rect">
          <a:avLst/>
        </a:prstGeom>
      </xdr:spPr>
    </xdr:pic>
    <xdr:clientData/>
  </xdr:twoCellAnchor>
  <xdr:twoCellAnchor editAs="oneCell">
    <xdr:from>
      <xdr:col>0</xdr:col>
      <xdr:colOff>19538</xdr:colOff>
      <xdr:row>64</xdr:row>
      <xdr:rowOff>112346</xdr:rowOff>
    </xdr:from>
    <xdr:to>
      <xdr:col>0</xdr:col>
      <xdr:colOff>1841500</xdr:colOff>
      <xdr:row>64</xdr:row>
      <xdr:rowOff>1478818</xdr:rowOff>
    </xdr:to>
    <xdr:pic>
      <xdr:nvPicPr>
        <xdr:cNvPr id="97" name="Bilde 96">
          <a:hlinkClick xmlns:r="http://schemas.openxmlformats.org/officeDocument/2006/relationships" r:id="rId127"/>
          <a:extLst>
            <a:ext uri="{FF2B5EF4-FFF2-40B4-BE49-F238E27FC236}">
              <a16:creationId xmlns:a16="http://schemas.microsoft.com/office/drawing/2014/main" id="{FAEA0DE4-87E1-4CC5-9ACF-2C0E9D2CB4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538" y="129051538"/>
          <a:ext cx="1821962" cy="1366472"/>
        </a:xfrm>
        <a:prstGeom prst="rect">
          <a:avLst/>
        </a:prstGeom>
      </xdr:spPr>
    </xdr:pic>
    <xdr:clientData/>
  </xdr:twoCellAnchor>
  <xdr:twoCellAnchor editAs="oneCell">
    <xdr:from>
      <xdr:col>0</xdr:col>
      <xdr:colOff>78642</xdr:colOff>
      <xdr:row>65</xdr:row>
      <xdr:rowOff>46892</xdr:rowOff>
    </xdr:from>
    <xdr:to>
      <xdr:col>0</xdr:col>
      <xdr:colOff>1836903</xdr:colOff>
      <xdr:row>65</xdr:row>
      <xdr:rowOff>1792653</xdr:rowOff>
    </xdr:to>
    <xdr:pic>
      <xdr:nvPicPr>
        <xdr:cNvPr id="101" name="Bilde 100">
          <a:hlinkClick xmlns:r="http://schemas.openxmlformats.org/officeDocument/2006/relationships" r:id="rId129"/>
          <a:extLst>
            <a:ext uri="{FF2B5EF4-FFF2-40B4-BE49-F238E27FC236}">
              <a16:creationId xmlns:a16="http://schemas.microsoft.com/office/drawing/2014/main" id="{A7C95CCF-F781-4193-9205-C73DB487CA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642" y="131032738"/>
          <a:ext cx="1758261" cy="1745761"/>
        </a:xfrm>
        <a:prstGeom prst="rect">
          <a:avLst/>
        </a:prstGeom>
      </xdr:spPr>
    </xdr:pic>
    <xdr:clientData/>
  </xdr:twoCellAnchor>
  <xdr:twoCellAnchor editAs="oneCell">
    <xdr:from>
      <xdr:col>0</xdr:col>
      <xdr:colOff>74735</xdr:colOff>
      <xdr:row>66</xdr:row>
      <xdr:rowOff>61547</xdr:rowOff>
    </xdr:from>
    <xdr:to>
      <xdr:col>0</xdr:col>
      <xdr:colOff>1993593</xdr:colOff>
      <xdr:row>66</xdr:row>
      <xdr:rowOff>1577731</xdr:rowOff>
    </xdr:to>
    <xdr:pic>
      <xdr:nvPicPr>
        <xdr:cNvPr id="102" name="Bilde 101">
          <a:hlinkClick xmlns:r="http://schemas.openxmlformats.org/officeDocument/2006/relationships" r:id="rId131"/>
          <a:extLst>
            <a:ext uri="{FF2B5EF4-FFF2-40B4-BE49-F238E27FC236}">
              <a16:creationId xmlns:a16="http://schemas.microsoft.com/office/drawing/2014/main" id="{2AF53D2E-5FFB-4288-A9D0-4B9BA5BE8A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4735" y="133094047"/>
          <a:ext cx="1918858" cy="1516184"/>
        </a:xfrm>
        <a:prstGeom prst="rect">
          <a:avLst/>
        </a:prstGeom>
      </xdr:spPr>
    </xdr:pic>
    <xdr:clientData/>
  </xdr:twoCellAnchor>
  <xdr:twoCellAnchor editAs="oneCell">
    <xdr:from>
      <xdr:col>0</xdr:col>
      <xdr:colOff>13678</xdr:colOff>
      <xdr:row>67</xdr:row>
      <xdr:rowOff>18561</xdr:rowOff>
    </xdr:from>
    <xdr:to>
      <xdr:col>0</xdr:col>
      <xdr:colOff>2105270</xdr:colOff>
      <xdr:row>67</xdr:row>
      <xdr:rowOff>1664720</xdr:rowOff>
    </xdr:to>
    <xdr:pic>
      <xdr:nvPicPr>
        <xdr:cNvPr id="103" name="Bilde 102">
          <a:hlinkClick xmlns:r="http://schemas.openxmlformats.org/officeDocument/2006/relationships" r:id="rId133"/>
          <a:extLst>
            <a:ext uri="{FF2B5EF4-FFF2-40B4-BE49-F238E27FC236}">
              <a16:creationId xmlns:a16="http://schemas.microsoft.com/office/drawing/2014/main" id="{B388A0D3-C8CB-4481-BEAE-52CEA3B761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678" y="135097715"/>
          <a:ext cx="2091592" cy="1646159"/>
        </a:xfrm>
        <a:prstGeom prst="rect">
          <a:avLst/>
        </a:prstGeom>
      </xdr:spPr>
    </xdr:pic>
    <xdr:clientData/>
  </xdr:twoCellAnchor>
  <xdr:twoCellAnchor editAs="oneCell">
    <xdr:from>
      <xdr:col>0</xdr:col>
      <xdr:colOff>59106</xdr:colOff>
      <xdr:row>68</xdr:row>
      <xdr:rowOff>40057</xdr:rowOff>
    </xdr:from>
    <xdr:to>
      <xdr:col>0</xdr:col>
      <xdr:colOff>1856155</xdr:colOff>
      <xdr:row>68</xdr:row>
      <xdr:rowOff>1584629</xdr:rowOff>
    </xdr:to>
    <xdr:pic>
      <xdr:nvPicPr>
        <xdr:cNvPr id="105" name="Bilde 104">
          <a:hlinkClick xmlns:r="http://schemas.openxmlformats.org/officeDocument/2006/relationships" r:id="rId135"/>
          <a:extLst>
            <a:ext uri="{FF2B5EF4-FFF2-40B4-BE49-F238E27FC236}">
              <a16:creationId xmlns:a16="http://schemas.microsoft.com/office/drawing/2014/main" id="{649EA266-640A-4E62-9EC0-7469E1E405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9106" y="137165865"/>
          <a:ext cx="1797049" cy="15445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69</xdr:row>
      <xdr:rowOff>39077</xdr:rowOff>
    </xdr:from>
    <xdr:to>
      <xdr:col>0</xdr:col>
      <xdr:colOff>2588846</xdr:colOff>
      <xdr:row>69</xdr:row>
      <xdr:rowOff>1395608</xdr:rowOff>
    </xdr:to>
    <xdr:pic>
      <xdr:nvPicPr>
        <xdr:cNvPr id="107" name="Bilde 106">
          <a:hlinkClick xmlns:r="http://schemas.openxmlformats.org/officeDocument/2006/relationships" r:id="rId135"/>
          <a:extLst>
            <a:ext uri="{FF2B5EF4-FFF2-40B4-BE49-F238E27FC236}">
              <a16:creationId xmlns:a16="http://schemas.microsoft.com/office/drawing/2014/main" id="{4B2C37E2-678E-4EB2-8785-9E8AAFFE0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t="-663"/>
        <a:stretch/>
      </xdr:blipFill>
      <xdr:spPr>
        <a:xfrm>
          <a:off x="0" y="139211539"/>
          <a:ext cx="2588846" cy="1356531"/>
        </a:xfrm>
        <a:prstGeom prst="rect">
          <a:avLst/>
        </a:prstGeom>
      </xdr:spPr>
    </xdr:pic>
    <xdr:clientData/>
  </xdr:twoCellAnchor>
  <xdr:twoCellAnchor editAs="oneCell">
    <xdr:from>
      <xdr:col>0</xdr:col>
      <xdr:colOff>74968</xdr:colOff>
      <xdr:row>70</xdr:row>
      <xdr:rowOff>88412</xdr:rowOff>
    </xdr:from>
    <xdr:to>
      <xdr:col>0</xdr:col>
      <xdr:colOff>2641510</xdr:colOff>
      <xdr:row>70</xdr:row>
      <xdr:rowOff>1177193</xdr:rowOff>
    </xdr:to>
    <xdr:pic>
      <xdr:nvPicPr>
        <xdr:cNvPr id="108" name="Bilde 107">
          <a:hlinkClick xmlns:r="http://schemas.openxmlformats.org/officeDocument/2006/relationships" r:id="rId138"/>
          <a:extLst>
            <a:ext uri="{FF2B5EF4-FFF2-40B4-BE49-F238E27FC236}">
              <a16:creationId xmlns:a16="http://schemas.microsoft.com/office/drawing/2014/main" id="{E2046B36-E79B-4C19-9F7C-C5F8CAD535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968" y="141307527"/>
          <a:ext cx="2566542" cy="1088781"/>
        </a:xfrm>
        <a:prstGeom prst="rect">
          <a:avLst/>
        </a:prstGeom>
      </xdr:spPr>
    </xdr:pic>
    <xdr:clientData/>
  </xdr:twoCellAnchor>
  <xdr:twoCellAnchor editAs="oneCell">
    <xdr:from>
      <xdr:col>0</xdr:col>
      <xdr:colOff>61838</xdr:colOff>
      <xdr:row>71</xdr:row>
      <xdr:rowOff>63989</xdr:rowOff>
    </xdr:from>
    <xdr:to>
      <xdr:col>0</xdr:col>
      <xdr:colOff>942732</xdr:colOff>
      <xdr:row>71</xdr:row>
      <xdr:rowOff>1950962</xdr:rowOff>
    </xdr:to>
    <xdr:pic>
      <xdr:nvPicPr>
        <xdr:cNvPr id="109" name="Bilde 108">
          <a:hlinkClick xmlns:r="http://schemas.openxmlformats.org/officeDocument/2006/relationships" r:id="rId140"/>
          <a:extLst>
            <a:ext uri="{FF2B5EF4-FFF2-40B4-BE49-F238E27FC236}">
              <a16:creationId xmlns:a16="http://schemas.microsoft.com/office/drawing/2014/main" id="{BC9778D2-BBC6-474F-813B-EB43E919CD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1838" y="143329758"/>
          <a:ext cx="880894" cy="1886973"/>
        </a:xfrm>
        <a:prstGeom prst="rect">
          <a:avLst/>
        </a:prstGeom>
      </xdr:spPr>
    </xdr:pic>
    <xdr:clientData/>
  </xdr:twoCellAnchor>
  <xdr:twoCellAnchor editAs="oneCell">
    <xdr:from>
      <xdr:col>0</xdr:col>
      <xdr:colOff>160704</xdr:colOff>
      <xdr:row>72</xdr:row>
      <xdr:rowOff>64827</xdr:rowOff>
    </xdr:from>
    <xdr:to>
      <xdr:col>0</xdr:col>
      <xdr:colOff>1323363</xdr:colOff>
      <xdr:row>72</xdr:row>
      <xdr:rowOff>1348155</xdr:rowOff>
    </xdr:to>
    <xdr:pic>
      <xdr:nvPicPr>
        <xdr:cNvPr id="110" name="Bilde 109">
          <a:hlinkClick xmlns:r="http://schemas.openxmlformats.org/officeDocument/2006/relationships" r:id="rId142"/>
          <a:extLst>
            <a:ext uri="{FF2B5EF4-FFF2-40B4-BE49-F238E27FC236}">
              <a16:creationId xmlns:a16="http://schemas.microsoft.com/office/drawing/2014/main" id="{E73857E8-6BF7-4921-A8FB-8D1D337DF9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60704" y="245257865"/>
          <a:ext cx="1162659" cy="1283328"/>
        </a:xfrm>
        <a:prstGeom prst="rect">
          <a:avLst/>
        </a:prstGeom>
      </xdr:spPr>
    </xdr:pic>
    <xdr:clientData/>
  </xdr:twoCellAnchor>
  <xdr:twoCellAnchor editAs="oneCell">
    <xdr:from>
      <xdr:col>0</xdr:col>
      <xdr:colOff>230555</xdr:colOff>
      <xdr:row>73</xdr:row>
      <xdr:rowOff>47871</xdr:rowOff>
    </xdr:from>
    <xdr:to>
      <xdr:col>0</xdr:col>
      <xdr:colOff>1297807</xdr:colOff>
      <xdr:row>73</xdr:row>
      <xdr:rowOff>1802423</xdr:rowOff>
    </xdr:to>
    <xdr:pic>
      <xdr:nvPicPr>
        <xdr:cNvPr id="111" name="Bilde 110">
          <a:hlinkClick xmlns:r="http://schemas.openxmlformats.org/officeDocument/2006/relationships" r:id="rId144"/>
          <a:extLst>
            <a:ext uri="{FF2B5EF4-FFF2-40B4-BE49-F238E27FC236}">
              <a16:creationId xmlns:a16="http://schemas.microsoft.com/office/drawing/2014/main" id="{AD0822B3-0E37-4E0A-A3C1-8DFAFA6EEF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30555" y="248694333"/>
          <a:ext cx="1067252" cy="1754552"/>
        </a:xfrm>
        <a:prstGeom prst="rect">
          <a:avLst/>
        </a:prstGeom>
      </xdr:spPr>
    </xdr:pic>
    <xdr:clientData/>
  </xdr:twoCellAnchor>
  <xdr:twoCellAnchor editAs="oneCell">
    <xdr:from>
      <xdr:col>0</xdr:col>
      <xdr:colOff>59593</xdr:colOff>
      <xdr:row>74</xdr:row>
      <xdr:rowOff>48988</xdr:rowOff>
    </xdr:from>
    <xdr:to>
      <xdr:col>0</xdr:col>
      <xdr:colOff>1544374</xdr:colOff>
      <xdr:row>74</xdr:row>
      <xdr:rowOff>1533769</xdr:rowOff>
    </xdr:to>
    <xdr:pic>
      <xdr:nvPicPr>
        <xdr:cNvPr id="112" name="Bilde 111">
          <a:hlinkClick xmlns:r="http://schemas.openxmlformats.org/officeDocument/2006/relationships" r:id="rId146"/>
          <a:extLst>
            <a:ext uri="{FF2B5EF4-FFF2-40B4-BE49-F238E27FC236}">
              <a16:creationId xmlns:a16="http://schemas.microsoft.com/office/drawing/2014/main" id="{BEC6414D-A059-4499-B8DB-BC445FACE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9593" y="252148873"/>
          <a:ext cx="1484781" cy="1484781"/>
        </a:xfrm>
        <a:prstGeom prst="rect">
          <a:avLst/>
        </a:prstGeom>
      </xdr:spPr>
    </xdr:pic>
    <xdr:clientData/>
  </xdr:twoCellAnchor>
  <xdr:twoCellAnchor editAs="oneCell">
    <xdr:from>
      <xdr:col>0</xdr:col>
      <xdr:colOff>63012</xdr:colOff>
      <xdr:row>75</xdr:row>
      <xdr:rowOff>69880</xdr:rowOff>
    </xdr:from>
    <xdr:to>
      <xdr:col>0</xdr:col>
      <xdr:colOff>1699847</xdr:colOff>
      <xdr:row>75</xdr:row>
      <xdr:rowOff>1340469</xdr:rowOff>
    </xdr:to>
    <xdr:pic>
      <xdr:nvPicPr>
        <xdr:cNvPr id="113" name="Bilde 112">
          <a:hlinkClick xmlns:r="http://schemas.openxmlformats.org/officeDocument/2006/relationships" r:id="rId148"/>
          <a:extLst>
            <a:ext uri="{FF2B5EF4-FFF2-40B4-BE49-F238E27FC236}">
              <a16:creationId xmlns:a16="http://schemas.microsoft.com/office/drawing/2014/main" id="{20EFE9FA-BEDB-4609-BD2E-76892A4D7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012" y="255623188"/>
          <a:ext cx="1636835" cy="1270589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76</xdr:row>
      <xdr:rowOff>47509</xdr:rowOff>
    </xdr:from>
    <xdr:to>
      <xdr:col>0</xdr:col>
      <xdr:colOff>2144346</xdr:colOff>
      <xdr:row>76</xdr:row>
      <xdr:rowOff>1290871</xdr:rowOff>
    </xdr:to>
    <xdr:pic>
      <xdr:nvPicPr>
        <xdr:cNvPr id="114" name="Bilde 113">
          <a:hlinkClick xmlns:r="http://schemas.openxmlformats.org/officeDocument/2006/relationships" r:id="rId150"/>
          <a:extLst>
            <a:ext uri="{FF2B5EF4-FFF2-40B4-BE49-F238E27FC236}">
              <a16:creationId xmlns:a16="http://schemas.microsoft.com/office/drawing/2014/main" id="{774670D0-BF20-4010-BC1A-F37DCEC1BE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7150" y="259054240"/>
          <a:ext cx="2087196" cy="1243362"/>
        </a:xfrm>
        <a:prstGeom prst="rect">
          <a:avLst/>
        </a:prstGeom>
      </xdr:spPr>
    </xdr:pic>
    <xdr:clientData/>
  </xdr:twoCellAnchor>
  <xdr:twoCellAnchor editAs="oneCell">
    <xdr:from>
      <xdr:col>1</xdr:col>
      <xdr:colOff>37611</xdr:colOff>
      <xdr:row>16</xdr:row>
      <xdr:rowOff>48846</xdr:rowOff>
    </xdr:from>
    <xdr:to>
      <xdr:col>1</xdr:col>
      <xdr:colOff>2642576</xdr:colOff>
      <xdr:row>16</xdr:row>
      <xdr:rowOff>1767399</xdr:rowOff>
    </xdr:to>
    <xdr:pic>
      <xdr:nvPicPr>
        <xdr:cNvPr id="36" name="Bilde 35">
          <a:hlinkClick xmlns:r="http://schemas.openxmlformats.org/officeDocument/2006/relationships" r:id="rId152"/>
          <a:extLst>
            <a:ext uri="{FF2B5EF4-FFF2-40B4-BE49-F238E27FC236}">
              <a16:creationId xmlns:a16="http://schemas.microsoft.com/office/drawing/2014/main" id="{D1884D63-F807-E97F-F0E0-9712706160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79611" y="51850192"/>
          <a:ext cx="2604965" cy="1718553"/>
        </a:xfrm>
        <a:prstGeom prst="rect">
          <a:avLst/>
        </a:prstGeom>
      </xdr:spPr>
    </xdr:pic>
    <xdr:clientData/>
  </xdr:twoCellAnchor>
  <xdr:twoCellAnchor editAs="oneCell">
    <xdr:from>
      <xdr:col>0</xdr:col>
      <xdr:colOff>48847</xdr:colOff>
      <xdr:row>14</xdr:row>
      <xdr:rowOff>34192</xdr:rowOff>
    </xdr:from>
    <xdr:to>
      <xdr:col>0</xdr:col>
      <xdr:colOff>2110155</xdr:colOff>
      <xdr:row>14</xdr:row>
      <xdr:rowOff>1964496</xdr:rowOff>
    </xdr:to>
    <xdr:pic>
      <xdr:nvPicPr>
        <xdr:cNvPr id="64" name="Bilde 63">
          <a:hlinkClick xmlns:r="http://schemas.openxmlformats.org/officeDocument/2006/relationships" r:id="rId154"/>
          <a:extLst>
            <a:ext uri="{FF2B5EF4-FFF2-40B4-BE49-F238E27FC236}">
              <a16:creationId xmlns:a16="http://schemas.microsoft.com/office/drawing/2014/main" id="{2CF9D222-8719-3461-1EF3-66518EE86D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847" y="28687346"/>
          <a:ext cx="2061308" cy="1930304"/>
        </a:xfrm>
        <a:prstGeom prst="rect">
          <a:avLst/>
        </a:prstGeom>
      </xdr:spPr>
    </xdr:pic>
    <xdr:clientData/>
  </xdr:twoCellAnchor>
  <xdr:twoCellAnchor editAs="oneCell">
    <xdr:from>
      <xdr:col>1</xdr:col>
      <xdr:colOff>58615</xdr:colOff>
      <xdr:row>17</xdr:row>
      <xdr:rowOff>117231</xdr:rowOff>
    </xdr:from>
    <xdr:to>
      <xdr:col>1</xdr:col>
      <xdr:colOff>2685618</xdr:colOff>
      <xdr:row>17</xdr:row>
      <xdr:rowOff>1318847</xdr:rowOff>
    </xdr:to>
    <xdr:pic>
      <xdr:nvPicPr>
        <xdr:cNvPr id="73" name="Bilde 72">
          <a:hlinkClick xmlns:r="http://schemas.openxmlformats.org/officeDocument/2006/relationships" r:id="rId156"/>
          <a:extLst>
            <a:ext uri="{FF2B5EF4-FFF2-40B4-BE49-F238E27FC236}">
              <a16:creationId xmlns:a16="http://schemas.microsoft.com/office/drawing/2014/main" id="{382E84E1-953A-6DE1-F899-4AD5C38FFC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774461" y="34910346"/>
          <a:ext cx="2627003" cy="1201616"/>
        </a:xfrm>
        <a:prstGeom prst="rect">
          <a:avLst/>
        </a:prstGeom>
      </xdr:spPr>
    </xdr:pic>
    <xdr:clientData/>
  </xdr:twoCellAnchor>
  <xdr:twoCellAnchor editAs="oneCell">
    <xdr:from>
      <xdr:col>1</xdr:col>
      <xdr:colOff>26274</xdr:colOff>
      <xdr:row>18</xdr:row>
      <xdr:rowOff>35032</xdr:rowOff>
    </xdr:from>
    <xdr:to>
      <xdr:col>1</xdr:col>
      <xdr:colOff>1458834</xdr:colOff>
      <xdr:row>18</xdr:row>
      <xdr:rowOff>1993372</xdr:rowOff>
    </xdr:to>
    <xdr:pic>
      <xdr:nvPicPr>
        <xdr:cNvPr id="76" name="Bilde 75">
          <a:hlinkClick xmlns:r="http://schemas.openxmlformats.org/officeDocument/2006/relationships" r:id="rId158"/>
          <a:extLst>
            <a:ext uri="{FF2B5EF4-FFF2-40B4-BE49-F238E27FC236}">
              <a16:creationId xmlns:a16="http://schemas.microsoft.com/office/drawing/2014/main" id="{91F00A82-F878-CB86-14A6-B1357CF4F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2745826" y="36847515"/>
          <a:ext cx="1432560" cy="1958340"/>
        </a:xfrm>
        <a:prstGeom prst="rect">
          <a:avLst/>
        </a:prstGeom>
      </xdr:spPr>
    </xdr:pic>
    <xdr:clientData/>
  </xdr:twoCellAnchor>
  <xdr:twoCellAnchor editAs="oneCell">
    <xdr:from>
      <xdr:col>1</xdr:col>
      <xdr:colOff>105103</xdr:colOff>
      <xdr:row>40</xdr:row>
      <xdr:rowOff>26276</xdr:rowOff>
    </xdr:from>
    <xdr:to>
      <xdr:col>1</xdr:col>
      <xdr:colOff>1613863</xdr:colOff>
      <xdr:row>40</xdr:row>
      <xdr:rowOff>1877936</xdr:rowOff>
    </xdr:to>
    <xdr:pic>
      <xdr:nvPicPr>
        <xdr:cNvPr id="79" name="Bilde 78">
          <a:hlinkClick xmlns:r="http://schemas.openxmlformats.org/officeDocument/2006/relationships" r:id="rId160"/>
          <a:extLst>
            <a:ext uri="{FF2B5EF4-FFF2-40B4-BE49-F238E27FC236}">
              <a16:creationId xmlns:a16="http://schemas.microsoft.com/office/drawing/2014/main" id="{52AC1F2A-FF69-2EEA-DA9F-A077E93C5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2824655" y="81831793"/>
          <a:ext cx="1508760" cy="1851660"/>
        </a:xfrm>
        <a:prstGeom prst="rect">
          <a:avLst/>
        </a:prstGeom>
      </xdr:spPr>
    </xdr:pic>
    <xdr:clientData/>
  </xdr:twoCellAnchor>
  <xdr:twoCellAnchor editAs="oneCell">
    <xdr:from>
      <xdr:col>1</xdr:col>
      <xdr:colOff>185682</xdr:colOff>
      <xdr:row>37</xdr:row>
      <xdr:rowOff>21895</xdr:rowOff>
    </xdr:from>
    <xdr:to>
      <xdr:col>1</xdr:col>
      <xdr:colOff>1416793</xdr:colOff>
      <xdr:row>37</xdr:row>
      <xdr:rowOff>1934515</xdr:rowOff>
    </xdr:to>
    <xdr:pic>
      <xdr:nvPicPr>
        <xdr:cNvPr id="84" name="Bilde 83">
          <a:hlinkClick xmlns:r="http://schemas.openxmlformats.org/officeDocument/2006/relationships" r:id="rId162"/>
          <a:extLst>
            <a:ext uri="{FF2B5EF4-FFF2-40B4-BE49-F238E27FC236}">
              <a16:creationId xmlns:a16="http://schemas.microsoft.com/office/drawing/2014/main" id="{F8A603CC-55F1-3FD3-66B0-A3A31143B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05234" y="75691998"/>
          <a:ext cx="1231111" cy="1912620"/>
        </a:xfrm>
        <a:prstGeom prst="rect">
          <a:avLst/>
        </a:prstGeom>
      </xdr:spPr>
    </xdr:pic>
    <xdr:clientData/>
  </xdr:twoCellAnchor>
  <xdr:twoCellAnchor editAs="oneCell">
    <xdr:from>
      <xdr:col>1</xdr:col>
      <xdr:colOff>17516</xdr:colOff>
      <xdr:row>25</xdr:row>
      <xdr:rowOff>17516</xdr:rowOff>
    </xdr:from>
    <xdr:to>
      <xdr:col>1</xdr:col>
      <xdr:colOff>2615936</xdr:colOff>
      <xdr:row>25</xdr:row>
      <xdr:rowOff>1861556</xdr:rowOff>
    </xdr:to>
    <xdr:pic>
      <xdr:nvPicPr>
        <xdr:cNvPr id="89" name="Bilde 88">
          <a:hlinkClick xmlns:r="http://schemas.openxmlformats.org/officeDocument/2006/relationships" r:id="rId164"/>
          <a:extLst>
            <a:ext uri="{FF2B5EF4-FFF2-40B4-BE49-F238E27FC236}">
              <a16:creationId xmlns:a16="http://schemas.microsoft.com/office/drawing/2014/main" id="{04A8FDC1-6311-0B74-1A0C-47E8578F56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2737068" y="51145964"/>
          <a:ext cx="2598420" cy="1844040"/>
        </a:xfrm>
        <a:prstGeom prst="rect">
          <a:avLst/>
        </a:prstGeom>
      </xdr:spPr>
    </xdr:pic>
    <xdr:clientData/>
  </xdr:twoCellAnchor>
  <xdr:twoCellAnchor editAs="oneCell">
    <xdr:from>
      <xdr:col>1</xdr:col>
      <xdr:colOff>26276</xdr:colOff>
      <xdr:row>36</xdr:row>
      <xdr:rowOff>70069</xdr:rowOff>
    </xdr:from>
    <xdr:to>
      <xdr:col>1</xdr:col>
      <xdr:colOff>2045576</xdr:colOff>
      <xdr:row>36</xdr:row>
      <xdr:rowOff>1944589</xdr:rowOff>
    </xdr:to>
    <xdr:pic>
      <xdr:nvPicPr>
        <xdr:cNvPr id="96" name="Bilde 95">
          <a:hlinkClick xmlns:r="http://schemas.openxmlformats.org/officeDocument/2006/relationships" r:id="rId166"/>
          <a:extLst>
            <a:ext uri="{FF2B5EF4-FFF2-40B4-BE49-F238E27FC236}">
              <a16:creationId xmlns:a16="http://schemas.microsoft.com/office/drawing/2014/main" id="{5AC11336-E8C2-DF43-3E62-A5E0966B5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2745828" y="73695035"/>
          <a:ext cx="2019300" cy="1874520"/>
        </a:xfrm>
        <a:prstGeom prst="rect">
          <a:avLst/>
        </a:prstGeom>
      </xdr:spPr>
    </xdr:pic>
    <xdr:clientData/>
  </xdr:twoCellAnchor>
  <xdr:twoCellAnchor editAs="oneCell">
    <xdr:from>
      <xdr:col>1</xdr:col>
      <xdr:colOff>74449</xdr:colOff>
      <xdr:row>42</xdr:row>
      <xdr:rowOff>78827</xdr:rowOff>
    </xdr:from>
    <xdr:to>
      <xdr:col>1</xdr:col>
      <xdr:colOff>1354609</xdr:colOff>
      <xdr:row>42</xdr:row>
      <xdr:rowOff>1960967</xdr:rowOff>
    </xdr:to>
    <xdr:pic>
      <xdr:nvPicPr>
        <xdr:cNvPr id="100" name="Bilde 99">
          <a:hlinkClick xmlns:r="http://schemas.openxmlformats.org/officeDocument/2006/relationships" r:id="rId168"/>
          <a:extLst>
            <a:ext uri="{FF2B5EF4-FFF2-40B4-BE49-F238E27FC236}">
              <a16:creationId xmlns:a16="http://schemas.microsoft.com/office/drawing/2014/main" id="{FAC50EE1-5230-6BC4-C722-4F7DB85BE8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2794001" y="85974620"/>
          <a:ext cx="1280160" cy="1882140"/>
        </a:xfrm>
        <a:prstGeom prst="rect">
          <a:avLst/>
        </a:prstGeom>
      </xdr:spPr>
    </xdr:pic>
    <xdr:clientData/>
  </xdr:twoCellAnchor>
  <xdr:twoCellAnchor editAs="oneCell">
    <xdr:from>
      <xdr:col>1</xdr:col>
      <xdr:colOff>65689</xdr:colOff>
      <xdr:row>47</xdr:row>
      <xdr:rowOff>39414</xdr:rowOff>
    </xdr:from>
    <xdr:to>
      <xdr:col>1</xdr:col>
      <xdr:colOff>1292509</xdr:colOff>
      <xdr:row>47</xdr:row>
      <xdr:rowOff>1921554</xdr:rowOff>
    </xdr:to>
    <xdr:pic>
      <xdr:nvPicPr>
        <xdr:cNvPr id="115" name="Bilde 114">
          <a:hlinkClick xmlns:r="http://schemas.openxmlformats.org/officeDocument/2006/relationships" r:id="rId170"/>
          <a:extLst>
            <a:ext uri="{FF2B5EF4-FFF2-40B4-BE49-F238E27FC236}">
              <a16:creationId xmlns:a16="http://schemas.microsoft.com/office/drawing/2014/main" id="{92AF7023-4D0A-E9C7-8BD4-908A6795D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2785241" y="96160897"/>
          <a:ext cx="1226820" cy="1882140"/>
        </a:xfrm>
        <a:prstGeom prst="rect">
          <a:avLst/>
        </a:prstGeom>
      </xdr:spPr>
    </xdr:pic>
    <xdr:clientData/>
  </xdr:twoCellAnchor>
  <xdr:twoCellAnchor editAs="oneCell">
    <xdr:from>
      <xdr:col>1</xdr:col>
      <xdr:colOff>26276</xdr:colOff>
      <xdr:row>44</xdr:row>
      <xdr:rowOff>52552</xdr:rowOff>
    </xdr:from>
    <xdr:to>
      <xdr:col>1</xdr:col>
      <xdr:colOff>2266556</xdr:colOff>
      <xdr:row>44</xdr:row>
      <xdr:rowOff>1942312</xdr:rowOff>
    </xdr:to>
    <xdr:pic>
      <xdr:nvPicPr>
        <xdr:cNvPr id="118" name="Bilde 117">
          <a:hlinkClick xmlns:r="http://schemas.openxmlformats.org/officeDocument/2006/relationships" r:id="rId172"/>
          <a:extLst>
            <a:ext uri="{FF2B5EF4-FFF2-40B4-BE49-F238E27FC236}">
              <a16:creationId xmlns:a16="http://schemas.microsoft.com/office/drawing/2014/main" id="{64338E11-0AA5-4E49-4C57-3C8D786C2E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2745828" y="90038621"/>
          <a:ext cx="2240280" cy="1889760"/>
        </a:xfrm>
        <a:prstGeom prst="rect">
          <a:avLst/>
        </a:prstGeom>
      </xdr:spPr>
    </xdr:pic>
    <xdr:clientData/>
  </xdr:twoCellAnchor>
  <xdr:twoCellAnchor editAs="oneCell">
    <xdr:from>
      <xdr:col>1</xdr:col>
      <xdr:colOff>13138</xdr:colOff>
      <xdr:row>45</xdr:row>
      <xdr:rowOff>52552</xdr:rowOff>
    </xdr:from>
    <xdr:to>
      <xdr:col>1</xdr:col>
      <xdr:colOff>1902898</xdr:colOff>
      <xdr:row>45</xdr:row>
      <xdr:rowOff>1995652</xdr:rowOff>
    </xdr:to>
    <xdr:pic>
      <xdr:nvPicPr>
        <xdr:cNvPr id="121" name="Bilde 120">
          <a:hlinkClick xmlns:r="http://schemas.openxmlformats.org/officeDocument/2006/relationships" r:id="rId174"/>
          <a:extLst>
            <a:ext uri="{FF2B5EF4-FFF2-40B4-BE49-F238E27FC236}">
              <a16:creationId xmlns:a16="http://schemas.microsoft.com/office/drawing/2014/main" id="{30D5A0FE-EF92-C569-6425-7A10EEB576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2732690" y="92083759"/>
          <a:ext cx="1889760" cy="1943100"/>
        </a:xfrm>
        <a:prstGeom prst="rect">
          <a:avLst/>
        </a:prstGeom>
      </xdr:spPr>
    </xdr:pic>
    <xdr:clientData/>
  </xdr:twoCellAnchor>
  <xdr:twoCellAnchor editAs="oneCell">
    <xdr:from>
      <xdr:col>1</xdr:col>
      <xdr:colOff>39077</xdr:colOff>
      <xdr:row>55</xdr:row>
      <xdr:rowOff>39077</xdr:rowOff>
    </xdr:from>
    <xdr:to>
      <xdr:col>1</xdr:col>
      <xdr:colOff>1494497</xdr:colOff>
      <xdr:row>55</xdr:row>
      <xdr:rowOff>1890737</xdr:rowOff>
    </xdr:to>
    <xdr:pic>
      <xdr:nvPicPr>
        <xdr:cNvPr id="124" name="Bilde 123">
          <a:hlinkClick xmlns:r="http://schemas.openxmlformats.org/officeDocument/2006/relationships" r:id="rId176"/>
          <a:extLst>
            <a:ext uri="{FF2B5EF4-FFF2-40B4-BE49-F238E27FC236}">
              <a16:creationId xmlns:a16="http://schemas.microsoft.com/office/drawing/2014/main" id="{7C6BC113-CEF7-3F03-9A22-E2EDEAA30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2754923" y="112605039"/>
          <a:ext cx="1455420" cy="1851660"/>
        </a:xfrm>
        <a:prstGeom prst="rect">
          <a:avLst/>
        </a:prstGeom>
      </xdr:spPr>
    </xdr:pic>
    <xdr:clientData/>
  </xdr:twoCellAnchor>
  <xdr:twoCellAnchor editAs="oneCell">
    <xdr:from>
      <xdr:col>1</xdr:col>
      <xdr:colOff>73269</xdr:colOff>
      <xdr:row>62</xdr:row>
      <xdr:rowOff>58616</xdr:rowOff>
    </xdr:from>
    <xdr:to>
      <xdr:col>1</xdr:col>
      <xdr:colOff>1810629</xdr:colOff>
      <xdr:row>62</xdr:row>
      <xdr:rowOff>1963616</xdr:rowOff>
    </xdr:to>
    <xdr:pic>
      <xdr:nvPicPr>
        <xdr:cNvPr id="127" name="Bilde 126">
          <a:hlinkClick xmlns:r="http://schemas.openxmlformats.org/officeDocument/2006/relationships" r:id="rId178"/>
          <a:extLst>
            <a:ext uri="{FF2B5EF4-FFF2-40B4-BE49-F238E27FC236}">
              <a16:creationId xmlns:a16="http://schemas.microsoft.com/office/drawing/2014/main" id="{BECFAFD8-5A06-3E57-1808-2B32BD5EC2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2789115" y="126951154"/>
          <a:ext cx="1737360" cy="1905000"/>
        </a:xfrm>
        <a:prstGeom prst="rect">
          <a:avLst/>
        </a:prstGeom>
      </xdr:spPr>
    </xdr:pic>
    <xdr:clientData/>
  </xdr:twoCellAnchor>
  <xdr:twoCellAnchor editAs="oneCell">
    <xdr:from>
      <xdr:col>1</xdr:col>
      <xdr:colOff>58616</xdr:colOff>
      <xdr:row>54</xdr:row>
      <xdr:rowOff>19538</xdr:rowOff>
    </xdr:from>
    <xdr:to>
      <xdr:col>1</xdr:col>
      <xdr:colOff>1704536</xdr:colOff>
      <xdr:row>54</xdr:row>
      <xdr:rowOff>1977878</xdr:rowOff>
    </xdr:to>
    <xdr:pic>
      <xdr:nvPicPr>
        <xdr:cNvPr id="2053" name="Bilde 2052">
          <a:hlinkClick xmlns:r="http://schemas.openxmlformats.org/officeDocument/2006/relationships" r:id="rId180"/>
          <a:extLst>
            <a:ext uri="{FF2B5EF4-FFF2-40B4-BE49-F238E27FC236}">
              <a16:creationId xmlns:a16="http://schemas.microsoft.com/office/drawing/2014/main" id="{155834C9-3D01-65F5-770F-B22B80DF7E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2774462" y="110538846"/>
          <a:ext cx="1645920" cy="1958340"/>
        </a:xfrm>
        <a:prstGeom prst="rect">
          <a:avLst/>
        </a:prstGeom>
      </xdr:spPr>
    </xdr:pic>
    <xdr:clientData/>
  </xdr:twoCellAnchor>
  <xdr:twoCellAnchor editAs="oneCell">
    <xdr:from>
      <xdr:col>0</xdr:col>
      <xdr:colOff>14655</xdr:colOff>
      <xdr:row>77</xdr:row>
      <xdr:rowOff>29310</xdr:rowOff>
    </xdr:from>
    <xdr:to>
      <xdr:col>0</xdr:col>
      <xdr:colOff>2315895</xdr:colOff>
      <xdr:row>77</xdr:row>
      <xdr:rowOff>1949550</xdr:rowOff>
    </xdr:to>
    <xdr:pic>
      <xdr:nvPicPr>
        <xdr:cNvPr id="21" name="Bilde 20">
          <a:hlinkClick xmlns:r="http://schemas.openxmlformats.org/officeDocument/2006/relationships" r:id="rId182"/>
          <a:extLst>
            <a:ext uri="{FF2B5EF4-FFF2-40B4-BE49-F238E27FC236}">
              <a16:creationId xmlns:a16="http://schemas.microsoft.com/office/drawing/2014/main" id="{6783660F-6592-D6CE-6B38-82F1B2360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14655" y="157621656"/>
          <a:ext cx="2301240" cy="192024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78</xdr:row>
      <xdr:rowOff>139700</xdr:rowOff>
    </xdr:from>
    <xdr:to>
      <xdr:col>0</xdr:col>
      <xdr:colOff>2579370</xdr:colOff>
      <xdr:row>78</xdr:row>
      <xdr:rowOff>1785620</xdr:rowOff>
    </xdr:to>
    <xdr:pic>
      <xdr:nvPicPr>
        <xdr:cNvPr id="52" name="Bilde 51">
          <a:hlinkClick xmlns:r="http://schemas.openxmlformats.org/officeDocument/2006/relationships" r:id="rId184"/>
          <a:extLst>
            <a:ext uri="{FF2B5EF4-FFF2-40B4-BE49-F238E27FC236}">
              <a16:creationId xmlns:a16="http://schemas.microsoft.com/office/drawing/2014/main" id="{C34CE7F3-F111-4A36-2A14-A2DB42DE05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95250" y="159626300"/>
          <a:ext cx="2484120" cy="164592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532AC32-2CC0-42C4-993E-B3F0A9FF51DE}" name="Tabell3" displayName="Tabell3" ref="A8:J90" totalsRowCount="1" headerRowDxfId="39" dataDxfId="38">
  <autoFilter ref="A8:J89" xr:uid="{765FFD80-710B-4ABD-B762-22B10935D1FD}"/>
  <tableColumns count="10">
    <tableColumn id="1" xr3:uid="{5E936C28-5E36-4C8F-8066-A3854C3AFB64}" name="Gate-/veinavn" dataDxfId="37" totalsRowDxfId="36"/>
    <tableColumn id="2" xr3:uid="{8608E933-38C0-4116-AC14-535A4477AFF3}" name="Fra" dataDxfId="35" totalsRowDxfId="34"/>
    <tableColumn id="3" xr3:uid="{19B9C2CD-BF88-450C-99F7-3100AFF0BCBA}" name="Til" dataDxfId="33" totalsRowDxfId="32"/>
    <tableColumn id="4" xr3:uid="{64534D2D-0EE0-4D8A-ACC1-09DF90C50F63}" name="Beskrivelse av strekning" dataDxfId="31" totalsRowDxfId="30"/>
    <tableColumn id="5" xr3:uid="{239AF173-2742-45B2-8C7A-CEFC65439386}" name="Eier/ drifter vei" dataDxfId="29" totalsRowDxfId="28"/>
    <tableColumn id="10" xr3:uid="{AC6044F6-7939-47B5-AFA2-275F19D31598}" name="Dekke" dataDxfId="27" totalsRowDxfId="26"/>
    <tableColumn id="6" xr3:uid="{0D761BBA-DBC9-443D-9234-04B727251290}" name="Lengde [m]" totalsRowFunction="sum" dataDxfId="25" totalsRowDxfId="24"/>
    <tableColumn id="11" xr3:uid="{F9F0A1E5-6890-4910-80DC-528DAA700011}" name="Bredde veidekke [m]" dataDxfId="23" totalsRowDxfId="22"/>
    <tableColumn id="8" xr3:uid="{E5A632AB-E7FF-41A1-B628-939794196F5D}" name="Areal [m2]" dataDxfId="21" totalsRowDxfId="20">
      <calculatedColumnFormula>Tabell3[[#This Row],[Lengde '[m']]]*Tabell3[[#This Row],[Bredde veidekke '[m']]]</calculatedColumnFormula>
    </tableColumn>
    <tableColumn id="7" xr3:uid="{6BCABECC-89DE-4BE5-B942-5A94B066B667}" name="Etablert/ Asfaltert År" dataDxfId="19" totalsRowDxfId="18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5825E2E-F144-40B1-9071-96E8A56D310E}" name="Tabell2" displayName="Tabell2" ref="D2:I5" totalsRowShown="0" headerRowDxfId="17" dataDxfId="16">
  <autoFilter ref="D2:I5" xr:uid="{15825E2E-F144-40B1-9071-96E8A56D310E}"/>
  <tableColumns count="6">
    <tableColumn id="1" xr3:uid="{506E753F-E2D7-43DE-A477-98E72449966E}" name="Drifts- og vedlikeholdsansvar" dataDxfId="15"/>
    <tableColumn id="2" xr3:uid="{A1699AF3-E3D4-473A-87CE-0713428971A6}" name="Veilengde" dataDxfId="14">
      <calculatedColumnFormula>SUMIFS(Tabell3[Lengde '[m']],Tabell3[Eier/ drifter vei],D3)</calculatedColumnFormula>
    </tableColumn>
    <tableColumn id="3" xr3:uid="{1C50CA07-5B3F-4E7B-9A46-31EE8BA5FD99}" name=" " dataDxfId="13"/>
    <tableColumn id="4" xr3:uid="{5C257C5F-6863-4D81-AA1E-A2A92153B9C4}" name="Areal asfalt [m2]" dataDxfId="12">
      <calculatedColumnFormula>SUMIFS(I9:I89,E9:E89,D3,F9:F89,$G$1)</calculatedColumnFormula>
    </tableColumn>
    <tableColumn id="5" xr3:uid="{EB1A3AE5-088D-469A-8251-63C44739E3DE}" name="Areal oljegrus [m2]" dataDxfId="11">
      <calculatedColumnFormula>SUMIFS(G9:G89,E9:E89,D3,F9:F89,$H$1)</calculatedColumnFormula>
    </tableColumn>
    <tableColumn id="6" xr3:uid="{52821F21-D4E9-4474-8FAA-A5486894FB0C}" name="Areal grus [m2]" dataDxfId="10">
      <calculatedColumnFormula>SUMIFS(I9:I89,E9:E89,D3,F9:F89,$I$1)</calculatedColumnFormula>
    </tableColumn>
  </tableColumns>
  <tableStyleInfo name="TableStyleLight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1601F79-7059-4CB3-BCCD-1D47AB972B64}" name="Tabell1" displayName="Tabell1" ref="B7:I192" totalsRowShown="0" headerRowDxfId="9" dataDxfId="8" headerRowCellStyle="Normal 2" dataCellStyle="Normal 2">
  <autoFilter ref="B7:I192" xr:uid="{E1601F79-7059-4CB3-BCCD-1D47AB972B64}"/>
  <tableColumns count="8">
    <tableColumn id="1" xr3:uid="{852ECCBC-100F-4066-B348-A2FEAA07D137}" name="Vei" dataDxfId="7" dataCellStyle="Normal 2"/>
    <tableColumn id="2" xr3:uid="{91F78A9B-79B4-44FC-9FE7-7EA33741A472}" name="Nr." dataDxfId="6" dataCellStyle="Normal 2"/>
    <tableColumn id="3" xr3:uid="{70B4B6C8-812B-438C-AD6F-056D07079E96}" name="Type" dataDxfId="5" dataCellStyle="Normal 2"/>
    <tableColumn id="4" xr3:uid="{180ECEE9-7C3C-4A63-AA18-0BDF94063C7A}" name="Etbl." dataDxfId="4" dataCellStyle="Normal 2"/>
    <tableColumn id="5" xr3:uid="{A7FDDAC7-6D2C-48CF-BD9A-BC2C5BD200B1}" name="Ansvar" dataDxfId="3" dataCellStyle="Normal 2"/>
    <tableColumn id="6" xr3:uid="{AD345809-FE21-4164-8E11-0A44D6298EDD}" name="Lgd. fra koblingsskap [m]" dataDxfId="2" dataCellStyle="Normal 2"/>
    <tableColumn id="7" xr3:uid="{94EAB68F-9EA6-4C16-9AE9-2EA5B125381D}" name="Lgd. til/fra neste/forrige lyktestolpe [m]" dataDxfId="1" dataCellStyle="Normal 2"/>
    <tableColumn id="8" xr3:uid="{D9F58EBE-75DC-4BDB-BB37-93083729DECA}" name="Kommentar" dataDxfId="0" dataCellStyle="Normal 2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5A4C7-64E0-4DDE-A4E4-68B2853CAD13}">
  <dimension ref="A1:AG96"/>
  <sheetViews>
    <sheetView tabSelected="1" zoomScaleNormal="100" workbookViewId="0">
      <selection activeCell="E3" sqref="E3"/>
    </sheetView>
  </sheetViews>
  <sheetFormatPr baseColWidth="10" defaultColWidth="19.5703125" defaultRowHeight="15" x14ac:dyDescent="0.25"/>
  <cols>
    <col min="1" max="1" width="14.5703125" style="1" customWidth="1"/>
    <col min="2" max="2" width="12.140625" style="1" customWidth="1"/>
    <col min="3" max="3" width="13.85546875" style="2" customWidth="1"/>
    <col min="4" max="4" width="43.7109375" style="1" customWidth="1"/>
    <col min="5" max="5" width="15.7109375" style="1" bestFit="1" customWidth="1"/>
    <col min="6" max="6" width="12.42578125" style="1" bestFit="1" customWidth="1"/>
    <col min="7" max="9" width="17.85546875" style="1" customWidth="1"/>
    <col min="10" max="10" width="14.42578125" style="1" bestFit="1" customWidth="1"/>
    <col min="11" max="11" width="15.42578125" style="1" bestFit="1" customWidth="1"/>
    <col min="12" max="12" width="14.42578125" style="1" bestFit="1" customWidth="1"/>
    <col min="13" max="13" width="15.5703125" style="1" customWidth="1"/>
    <col min="14" max="19" width="7.28515625" style="1" bestFit="1" customWidth="1"/>
    <col min="20" max="20" width="13" style="1" bestFit="1" customWidth="1"/>
    <col min="21" max="21" width="12.85546875" style="1" bestFit="1" customWidth="1"/>
    <col min="22" max="22" width="14.42578125" style="1" bestFit="1" customWidth="1"/>
    <col min="23" max="23" width="14.140625" style="1" bestFit="1" customWidth="1"/>
    <col min="24" max="26" width="12.85546875" style="1" bestFit="1" customWidth="1"/>
    <col min="27" max="27" width="14.42578125" style="1" bestFit="1" customWidth="1"/>
    <col min="28" max="28" width="14.140625" style="1" bestFit="1" customWidth="1"/>
    <col min="29" max="30" width="14.42578125" style="1" bestFit="1" customWidth="1"/>
    <col min="31" max="32" width="15.42578125" style="1" bestFit="1" customWidth="1"/>
    <col min="33" max="33" width="19.5703125" style="1" bestFit="1" customWidth="1"/>
    <col min="34" max="16384" width="19.5703125" style="1"/>
  </cols>
  <sheetData>
    <row r="1" spans="1:33" ht="18.75" x14ac:dyDescent="0.25">
      <c r="A1" s="4" t="s">
        <v>18</v>
      </c>
      <c r="B1" s="5" t="s">
        <v>95</v>
      </c>
      <c r="G1" s="1" t="s">
        <v>80</v>
      </c>
      <c r="H1" s="1" t="s">
        <v>78</v>
      </c>
      <c r="I1" s="1" t="s">
        <v>77</v>
      </c>
      <c r="J1" s="5"/>
    </row>
    <row r="2" spans="1:33" ht="17.25" x14ac:dyDescent="0.25">
      <c r="A2" s="1" t="s">
        <v>23</v>
      </c>
      <c r="B2" s="3">
        <f>SUM(E3:E6)</f>
        <v>13007.600000000002</v>
      </c>
      <c r="C2" s="2" t="s">
        <v>24</v>
      </c>
      <c r="D2" s="6" t="s">
        <v>19</v>
      </c>
      <c r="E2" s="6" t="s">
        <v>21</v>
      </c>
      <c r="F2" s="6" t="s">
        <v>110</v>
      </c>
      <c r="G2" s="6" t="s">
        <v>153</v>
      </c>
      <c r="H2" s="6" t="s">
        <v>154</v>
      </c>
      <c r="I2" s="6" t="s">
        <v>155</v>
      </c>
      <c r="L2" s="27"/>
      <c r="M2" s="27"/>
    </row>
    <row r="3" spans="1:33" x14ac:dyDescent="0.25">
      <c r="B3" s="3"/>
      <c r="D3" s="1" t="s">
        <v>12</v>
      </c>
      <c r="E3" s="1">
        <f>SUMIFS(Tabell3[Lengde '[m']],Tabell3[Eier/ drifter vei],D3)</f>
        <v>8037.1000000000013</v>
      </c>
      <c r="F3" s="1" t="s">
        <v>22</v>
      </c>
      <c r="G3" s="1">
        <f>SUMIFS(I9:I89,E9:E89,D3,F9:F89,$G$1)</f>
        <v>15708.85</v>
      </c>
      <c r="H3" s="1">
        <f>SUMIFS(G9:G89,E9:E89,D3,F9:F89,$H$1)</f>
        <v>0</v>
      </c>
      <c r="I3" s="1">
        <f>SUMIFS(I9:I89,E9:E89,D3,F9:F89,$I$1)</f>
        <v>2259.2000000000003</v>
      </c>
      <c r="K3" s="27"/>
      <c r="L3" s="27"/>
      <c r="M3" s="3"/>
    </row>
    <row r="4" spans="1:33" x14ac:dyDescent="0.25">
      <c r="B4" s="3"/>
      <c r="D4" s="1" t="s">
        <v>182</v>
      </c>
      <c r="E4" s="1">
        <f>SUMIFS(Tabell3[Lengde '[m']],Tabell3[Eier/ drifter vei],D4)</f>
        <v>1000.5</v>
      </c>
      <c r="F4" s="1" t="s">
        <v>22</v>
      </c>
      <c r="G4" s="1">
        <f>SUMIFS(I10:I90,E10:E90,D4,F10:F90,$G$1)</f>
        <v>0</v>
      </c>
      <c r="H4" s="1">
        <f>SUMIFS(G10:G90,E10:E90,D4,F10:F90,$H$1)</f>
        <v>0</v>
      </c>
      <c r="I4" s="1">
        <f>SUMIFS(I10:I90,E10:E90,D4,F10:F90,$I$1)</f>
        <v>0</v>
      </c>
      <c r="M4" s="3"/>
    </row>
    <row r="5" spans="1:33" x14ac:dyDescent="0.25">
      <c r="B5" s="3"/>
      <c r="D5" s="1" t="s">
        <v>10</v>
      </c>
      <c r="E5" s="1">
        <f>SUMIFS(Tabell3[Lengde '[m']],Tabell3[Eier/ drifter vei],D5)</f>
        <v>3970</v>
      </c>
      <c r="F5" s="1" t="s">
        <v>22</v>
      </c>
      <c r="G5" s="1">
        <f>SUMIFS(I10:I90,E10:E90,D5,F10:F90,$G$1)</f>
        <v>2467.91</v>
      </c>
      <c r="H5" s="1">
        <f>SUMIFS(G10:G90,E10:E90,D5,F10:F90,$H$1)</f>
        <v>204.6</v>
      </c>
      <c r="I5" s="1">
        <f>SUMIFS(I10:I90,E10:E90,D5,F10:F90,$I$1)</f>
        <v>0</v>
      </c>
      <c r="M5" s="3"/>
    </row>
    <row r="6" spans="1:33" x14ac:dyDescent="0.25">
      <c r="B6" s="3"/>
      <c r="D6" s="26"/>
      <c r="E6" s="26"/>
      <c r="F6" s="26"/>
      <c r="G6" s="26"/>
      <c r="H6" s="26"/>
      <c r="I6" s="26"/>
      <c r="M6" s="3"/>
    </row>
    <row r="7" spans="1:33" x14ac:dyDescent="0.25">
      <c r="C7" s="1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</row>
    <row r="8" spans="1:33" s="6" customFormat="1" ht="30" x14ac:dyDescent="0.25">
      <c r="A8" s="6" t="s">
        <v>0</v>
      </c>
      <c r="B8" s="6" t="s">
        <v>1</v>
      </c>
      <c r="C8" s="6" t="s">
        <v>2</v>
      </c>
      <c r="D8" s="6" t="s">
        <v>75</v>
      </c>
      <c r="E8" s="6" t="s">
        <v>74</v>
      </c>
      <c r="F8" s="6" t="s">
        <v>81</v>
      </c>
      <c r="G8" s="6" t="s">
        <v>3</v>
      </c>
      <c r="H8" s="6" t="s">
        <v>132</v>
      </c>
      <c r="I8" s="6" t="s">
        <v>76</v>
      </c>
      <c r="J8" s="6" t="s">
        <v>131</v>
      </c>
    </row>
    <row r="9" spans="1:33" ht="30" x14ac:dyDescent="0.25">
      <c r="A9" s="7" t="s">
        <v>9</v>
      </c>
      <c r="B9" s="16">
        <v>1</v>
      </c>
      <c r="C9" s="16" t="s">
        <v>26</v>
      </c>
      <c r="D9" s="1" t="s">
        <v>69</v>
      </c>
      <c r="E9" s="1" t="s">
        <v>12</v>
      </c>
      <c r="F9" s="2" t="s">
        <v>80</v>
      </c>
      <c r="G9" s="2">
        <v>353.2</v>
      </c>
      <c r="H9" s="2">
        <v>7.5</v>
      </c>
      <c r="I9" s="2">
        <f>Tabell3[[#This Row],[Lengde '[m']]]*Tabell3[[#This Row],[Bredde veidekke '[m']]]</f>
        <v>2649</v>
      </c>
      <c r="J9" s="1">
        <v>1999</v>
      </c>
    </row>
    <row r="10" spans="1:33" x14ac:dyDescent="0.25">
      <c r="A10" s="7" t="s">
        <v>9</v>
      </c>
      <c r="B10" s="16" t="s">
        <v>26</v>
      </c>
      <c r="C10" s="16" t="s">
        <v>27</v>
      </c>
      <c r="D10" s="1" t="s">
        <v>28</v>
      </c>
      <c r="E10" s="1" t="s">
        <v>12</v>
      </c>
      <c r="F10" s="2" t="s">
        <v>80</v>
      </c>
      <c r="G10" s="2">
        <v>179.7</v>
      </c>
      <c r="H10" s="2">
        <v>7.5</v>
      </c>
      <c r="I10" s="2">
        <f>Tabell3[[#This Row],[Lengde '[m']]]*Tabell3[[#This Row],[Bredde veidekke '[m']]]</f>
        <v>1347.75</v>
      </c>
      <c r="J10" s="1">
        <v>1999</v>
      </c>
    </row>
    <row r="11" spans="1:33" x14ac:dyDescent="0.25">
      <c r="A11" s="7" t="s">
        <v>9</v>
      </c>
      <c r="B11" s="16" t="s">
        <v>29</v>
      </c>
      <c r="C11" s="16" t="s">
        <v>30</v>
      </c>
      <c r="D11" s="1" t="s">
        <v>48</v>
      </c>
      <c r="E11" s="1" t="s">
        <v>12</v>
      </c>
      <c r="F11" s="2" t="s">
        <v>80</v>
      </c>
      <c r="G11" s="2">
        <v>158</v>
      </c>
      <c r="H11" s="2">
        <v>7.5</v>
      </c>
      <c r="I11" s="2">
        <f>Tabell3[[#This Row],[Lengde '[m']]]*Tabell3[[#This Row],[Bredde veidekke '[m']]]</f>
        <v>1185</v>
      </c>
      <c r="J11" s="1">
        <v>1999</v>
      </c>
    </row>
    <row r="12" spans="1:33" x14ac:dyDescent="0.25">
      <c r="A12" s="7" t="s">
        <v>9</v>
      </c>
      <c r="B12" s="16" t="s">
        <v>31</v>
      </c>
      <c r="C12" s="16" t="s">
        <v>32</v>
      </c>
      <c r="D12" s="1" t="s">
        <v>47</v>
      </c>
      <c r="E12" s="1" t="s">
        <v>12</v>
      </c>
      <c r="F12" s="2" t="s">
        <v>80</v>
      </c>
      <c r="G12" s="2">
        <v>189.8</v>
      </c>
      <c r="H12" s="2">
        <v>7.5</v>
      </c>
      <c r="I12" s="2">
        <f>Tabell3[[#This Row],[Lengde '[m']]]*Tabell3[[#This Row],[Bredde veidekke '[m']]]</f>
        <v>1423.5</v>
      </c>
      <c r="J12" s="1">
        <v>1999</v>
      </c>
    </row>
    <row r="13" spans="1:33" x14ac:dyDescent="0.25">
      <c r="A13" s="7" t="s">
        <v>9</v>
      </c>
      <c r="B13" s="16" t="s">
        <v>32</v>
      </c>
      <c r="C13" s="16" t="s">
        <v>33</v>
      </c>
      <c r="D13" s="1" t="s">
        <v>46</v>
      </c>
      <c r="E13" s="1" t="s">
        <v>12</v>
      </c>
      <c r="F13" s="2" t="s">
        <v>80</v>
      </c>
      <c r="G13" s="2">
        <v>62.3</v>
      </c>
      <c r="H13" s="2">
        <v>7.5</v>
      </c>
      <c r="I13" s="2">
        <f>Tabell3[[#This Row],[Lengde '[m']]]*Tabell3[[#This Row],[Bredde veidekke '[m']]]</f>
        <v>467.25</v>
      </c>
      <c r="J13" s="1">
        <v>1999</v>
      </c>
    </row>
    <row r="14" spans="1:33" x14ac:dyDescent="0.25">
      <c r="A14" s="7" t="s">
        <v>9</v>
      </c>
      <c r="B14" s="16" t="s">
        <v>33</v>
      </c>
      <c r="C14" s="16" t="s">
        <v>34</v>
      </c>
      <c r="D14" s="1" t="s">
        <v>45</v>
      </c>
      <c r="E14" s="1" t="s">
        <v>12</v>
      </c>
      <c r="F14" s="2" t="s">
        <v>80</v>
      </c>
      <c r="G14" s="2">
        <v>282.3</v>
      </c>
      <c r="H14" s="2">
        <v>7.5</v>
      </c>
      <c r="I14" s="2">
        <f>Tabell3[[#This Row],[Lengde '[m']]]*Tabell3[[#This Row],[Bredde veidekke '[m']]]</f>
        <v>2117.25</v>
      </c>
      <c r="J14" s="1">
        <v>2010</v>
      </c>
    </row>
    <row r="15" spans="1:33" x14ac:dyDescent="0.25">
      <c r="A15" s="7" t="s">
        <v>9</v>
      </c>
      <c r="B15" s="16" t="s">
        <v>34</v>
      </c>
      <c r="C15" s="16" t="s">
        <v>35</v>
      </c>
      <c r="D15" s="1" t="s">
        <v>44</v>
      </c>
      <c r="E15" s="1" t="s">
        <v>12</v>
      </c>
      <c r="F15" s="2" t="s">
        <v>80</v>
      </c>
      <c r="G15" s="2">
        <v>341.5</v>
      </c>
      <c r="H15" s="2">
        <v>7.5</v>
      </c>
      <c r="I15" s="2">
        <f>Tabell3[[#This Row],[Lengde '[m']]]*Tabell3[[#This Row],[Bredde veidekke '[m']]]</f>
        <v>2561.25</v>
      </c>
      <c r="J15" s="1">
        <v>2010</v>
      </c>
    </row>
    <row r="16" spans="1:33" x14ac:dyDescent="0.25">
      <c r="A16" s="7" t="s">
        <v>9</v>
      </c>
      <c r="B16" s="16" t="s">
        <v>35</v>
      </c>
      <c r="C16" s="16" t="s">
        <v>36</v>
      </c>
      <c r="D16" s="1" t="s">
        <v>43</v>
      </c>
      <c r="E16" s="1" t="s">
        <v>12</v>
      </c>
      <c r="F16" s="2" t="s">
        <v>80</v>
      </c>
      <c r="G16" s="2">
        <v>26.3</v>
      </c>
      <c r="H16" s="2">
        <v>7.5</v>
      </c>
      <c r="I16" s="2">
        <f>Tabell3[[#This Row],[Lengde '[m']]]*Tabell3[[#This Row],[Bredde veidekke '[m']]]</f>
        <v>197.25</v>
      </c>
      <c r="J16" s="1">
        <v>2010</v>
      </c>
    </row>
    <row r="17" spans="1:10" x14ac:dyDescent="0.25">
      <c r="A17" s="7" t="s">
        <v>9</v>
      </c>
      <c r="B17" s="16" t="s">
        <v>36</v>
      </c>
      <c r="C17" s="16" t="s">
        <v>37</v>
      </c>
      <c r="D17" s="1" t="s">
        <v>42</v>
      </c>
      <c r="E17" s="1" t="s">
        <v>12</v>
      </c>
      <c r="F17" s="2" t="s">
        <v>80</v>
      </c>
      <c r="G17" s="2">
        <v>91.6</v>
      </c>
      <c r="H17" s="2">
        <v>7.5</v>
      </c>
      <c r="I17" s="2">
        <f>Tabell3[[#This Row],[Lengde '[m']]]*Tabell3[[#This Row],[Bredde veidekke '[m']]]</f>
        <v>687</v>
      </c>
      <c r="J17" s="1">
        <v>2010</v>
      </c>
    </row>
    <row r="18" spans="1:10" ht="30" x14ac:dyDescent="0.25">
      <c r="A18" s="7" t="s">
        <v>9</v>
      </c>
      <c r="B18" s="16" t="s">
        <v>38</v>
      </c>
      <c r="C18" s="16" t="s">
        <v>39</v>
      </c>
      <c r="D18" s="1" t="s">
        <v>41</v>
      </c>
      <c r="E18" s="1" t="s">
        <v>12</v>
      </c>
      <c r="F18" s="2" t="s">
        <v>80</v>
      </c>
      <c r="G18" s="2">
        <v>37.6</v>
      </c>
      <c r="H18" s="2">
        <v>7.5</v>
      </c>
      <c r="I18" s="2">
        <f>Tabell3[[#This Row],[Lengde '[m']]]*Tabell3[[#This Row],[Bredde veidekke '[m']]]</f>
        <v>282</v>
      </c>
      <c r="J18" s="1">
        <v>2010</v>
      </c>
    </row>
    <row r="19" spans="1:10" ht="30" x14ac:dyDescent="0.25">
      <c r="A19" s="7" t="s">
        <v>13</v>
      </c>
      <c r="B19" s="16"/>
      <c r="C19" s="16"/>
      <c r="D19" s="1" t="s">
        <v>14</v>
      </c>
      <c r="E19" s="1" t="s">
        <v>12</v>
      </c>
      <c r="F19" s="2" t="s">
        <v>80</v>
      </c>
      <c r="G19" s="2">
        <v>248.2</v>
      </c>
      <c r="H19" s="2">
        <v>5.5</v>
      </c>
      <c r="I19" s="2">
        <f>Tabell3[[#This Row],[Lengde '[m']]]*Tabell3[[#This Row],[Bredde veidekke '[m']]]</f>
        <v>1365.1</v>
      </c>
      <c r="J19" s="1">
        <v>2008</v>
      </c>
    </row>
    <row r="20" spans="1:10" ht="30" x14ac:dyDescent="0.25">
      <c r="A20" s="15" t="s">
        <v>15</v>
      </c>
      <c r="B20" s="16"/>
      <c r="C20" s="16"/>
      <c r="D20" s="1" t="s">
        <v>142</v>
      </c>
      <c r="E20" s="1" t="s">
        <v>12</v>
      </c>
      <c r="F20" s="2" t="s">
        <v>77</v>
      </c>
      <c r="G20" s="2">
        <v>261.10000000000002</v>
      </c>
      <c r="H20" s="2">
        <v>3.2</v>
      </c>
      <c r="I20" s="2">
        <f>Tabell3[[#This Row],[Lengde '[m']]]*Tabell3[[#This Row],[Bredde veidekke '[m']]]</f>
        <v>835.5200000000001</v>
      </c>
      <c r="J20" s="1">
        <v>2000</v>
      </c>
    </row>
    <row r="21" spans="1:10" ht="30" x14ac:dyDescent="0.25">
      <c r="A21" s="7" t="s">
        <v>15</v>
      </c>
      <c r="B21" s="16"/>
      <c r="C21" s="16"/>
      <c r="D21" s="1" t="s">
        <v>16</v>
      </c>
      <c r="E21" s="1" t="s">
        <v>12</v>
      </c>
      <c r="F21" s="2" t="s">
        <v>77</v>
      </c>
      <c r="G21" s="2">
        <v>171.5</v>
      </c>
      <c r="H21" s="2">
        <v>3.2</v>
      </c>
      <c r="I21" s="2">
        <f>Tabell3[[#This Row],[Lengde '[m']]]*Tabell3[[#This Row],[Bredde veidekke '[m']]]</f>
        <v>548.80000000000007</v>
      </c>
      <c r="J21" s="1">
        <v>2000</v>
      </c>
    </row>
    <row r="22" spans="1:10" ht="30" x14ac:dyDescent="0.25">
      <c r="A22" s="7" t="s">
        <v>15</v>
      </c>
      <c r="B22" s="16"/>
      <c r="C22" s="16"/>
      <c r="D22" s="1" t="s">
        <v>17</v>
      </c>
      <c r="E22" s="1" t="s">
        <v>12</v>
      </c>
      <c r="F22" s="2" t="s">
        <v>77</v>
      </c>
      <c r="G22" s="2">
        <v>130.5</v>
      </c>
      <c r="H22" s="2">
        <v>3.2</v>
      </c>
      <c r="I22" s="2">
        <f>Tabell3[[#This Row],[Lengde '[m']]]*Tabell3[[#This Row],[Bredde veidekke '[m']]]</f>
        <v>417.6</v>
      </c>
      <c r="J22" s="1">
        <v>2017</v>
      </c>
    </row>
    <row r="23" spans="1:10" x14ac:dyDescent="0.25">
      <c r="A23" s="7" t="s">
        <v>15</v>
      </c>
      <c r="B23" s="16"/>
      <c r="C23" s="16"/>
      <c r="D23" s="1" t="s">
        <v>143</v>
      </c>
      <c r="E23" s="1" t="s">
        <v>12</v>
      </c>
      <c r="F23" s="2" t="s">
        <v>77</v>
      </c>
      <c r="G23" s="2">
        <v>142.9</v>
      </c>
      <c r="H23" s="2">
        <v>3.2</v>
      </c>
      <c r="I23" s="2">
        <f>Tabell3[[#This Row],[Lengde '[m']]]*Tabell3[[#This Row],[Bredde veidekke '[m']]]</f>
        <v>457.28000000000003</v>
      </c>
    </row>
    <row r="24" spans="1:10" x14ac:dyDescent="0.25">
      <c r="A24" s="7" t="s">
        <v>5</v>
      </c>
      <c r="B24" s="16">
        <v>1</v>
      </c>
      <c r="C24" s="16">
        <v>110</v>
      </c>
      <c r="D24" s="1" t="s">
        <v>11</v>
      </c>
      <c r="E24" s="1" t="s">
        <v>12</v>
      </c>
      <c r="F24" s="2" t="s">
        <v>80</v>
      </c>
      <c r="G24" s="2">
        <v>317</v>
      </c>
      <c r="H24" s="2">
        <v>4.5</v>
      </c>
      <c r="I24" s="2">
        <f>Tabell3[[#This Row],[Lengde '[m']]]*Tabell3[[#This Row],[Bredde veidekke '[m']]]</f>
        <v>1426.5</v>
      </c>
      <c r="J24" s="1">
        <v>1999</v>
      </c>
    </row>
    <row r="25" spans="1:10" ht="30" x14ac:dyDescent="0.25">
      <c r="A25" s="7" t="s">
        <v>5</v>
      </c>
      <c r="B25" s="16">
        <v>84</v>
      </c>
      <c r="C25" s="16">
        <v>108</v>
      </c>
      <c r="D25" s="1" t="s">
        <v>133</v>
      </c>
      <c r="E25" s="1" t="s">
        <v>10</v>
      </c>
      <c r="F25" s="2" t="s">
        <v>80</v>
      </c>
      <c r="G25" s="2">
        <v>188.3</v>
      </c>
      <c r="H25" s="2">
        <v>3.7</v>
      </c>
      <c r="I25" s="2">
        <f>Tabell3[[#This Row],[Lengde '[m']]]*Tabell3[[#This Row],[Bredde veidekke '[m']]]</f>
        <v>696.71</v>
      </c>
      <c r="J25" s="1">
        <v>1999</v>
      </c>
    </row>
    <row r="26" spans="1:10" x14ac:dyDescent="0.25">
      <c r="A26" s="7" t="s">
        <v>5</v>
      </c>
      <c r="B26" s="16">
        <v>30</v>
      </c>
      <c r="C26" s="16">
        <v>76</v>
      </c>
      <c r="D26" s="1" t="s">
        <v>134</v>
      </c>
      <c r="E26" s="1" t="s">
        <v>10</v>
      </c>
      <c r="F26" s="2" t="s">
        <v>80</v>
      </c>
      <c r="G26" s="2">
        <v>337.2</v>
      </c>
      <c r="H26" s="2">
        <v>3.4</v>
      </c>
      <c r="I26" s="2">
        <f>Tabell3[[#This Row],[Lengde '[m']]]*Tabell3[[#This Row],[Bredde veidekke '[m']]]</f>
        <v>1146.48</v>
      </c>
      <c r="J26" s="1">
        <v>1999</v>
      </c>
    </row>
    <row r="27" spans="1:10" ht="30" x14ac:dyDescent="0.25">
      <c r="A27" s="7" t="s">
        <v>5</v>
      </c>
      <c r="B27" s="16">
        <v>2</v>
      </c>
      <c r="C27" s="16">
        <v>24</v>
      </c>
      <c r="D27" s="1" t="s">
        <v>135</v>
      </c>
      <c r="E27" s="1" t="s">
        <v>10</v>
      </c>
      <c r="F27" s="2" t="s">
        <v>80</v>
      </c>
      <c r="G27" s="2">
        <v>164.4</v>
      </c>
      <c r="H27" s="2">
        <v>3.8</v>
      </c>
      <c r="I27" s="2">
        <f>Tabell3[[#This Row],[Lengde '[m']]]*Tabell3[[#This Row],[Bredde veidekke '[m']]]</f>
        <v>624.72</v>
      </c>
      <c r="J27" s="1">
        <v>1999</v>
      </c>
    </row>
    <row r="28" spans="1:10" x14ac:dyDescent="0.25">
      <c r="A28" s="7" t="s">
        <v>6</v>
      </c>
      <c r="B28" s="16">
        <v>1</v>
      </c>
      <c r="C28" s="16">
        <v>100</v>
      </c>
      <c r="D28" s="1" t="s">
        <v>11</v>
      </c>
      <c r="E28" s="1" t="s">
        <v>12</v>
      </c>
      <c r="F28" s="2" t="s">
        <v>80</v>
      </c>
      <c r="G28" s="2">
        <v>612.79999999999995</v>
      </c>
      <c r="H28" s="2"/>
      <c r="I28" s="2">
        <f>Tabell3[[#This Row],[Lengde '[m']]]*Tabell3[[#This Row],[Bredde veidekke '[m']]]</f>
        <v>0</v>
      </c>
      <c r="J28" s="1">
        <v>1999</v>
      </c>
    </row>
    <row r="29" spans="1:10" ht="30" x14ac:dyDescent="0.25">
      <c r="A29" s="7" t="s">
        <v>6</v>
      </c>
      <c r="B29" s="16">
        <v>2</v>
      </c>
      <c r="C29" s="16">
        <v>20</v>
      </c>
      <c r="D29" s="1" t="s">
        <v>25</v>
      </c>
      <c r="E29" s="1" t="s">
        <v>12</v>
      </c>
      <c r="F29" s="2" t="s">
        <v>80</v>
      </c>
      <c r="G29" s="2">
        <v>102.6</v>
      </c>
      <c r="H29" s="2"/>
      <c r="I29" s="2">
        <f>Tabell3[[#This Row],[Lengde '[m']]]*Tabell3[[#This Row],[Bredde veidekke '[m']]]</f>
        <v>0</v>
      </c>
      <c r="J29" s="1">
        <v>1999</v>
      </c>
    </row>
    <row r="30" spans="1:10" ht="30" x14ac:dyDescent="0.25">
      <c r="A30" s="7" t="s">
        <v>6</v>
      </c>
      <c r="B30" s="16">
        <v>8</v>
      </c>
      <c r="C30" s="16">
        <v>12</v>
      </c>
      <c r="D30" s="1" t="s">
        <v>156</v>
      </c>
      <c r="E30" s="1" t="s">
        <v>10</v>
      </c>
      <c r="F30" s="2" t="s">
        <v>80</v>
      </c>
      <c r="G30" s="2">
        <v>19.399999999999999</v>
      </c>
      <c r="H30" s="2"/>
      <c r="I30" s="2">
        <f>Tabell3[[#This Row],[Lengde '[m']]]*Tabell3[[#This Row],[Bredde veidekke '[m']]]</f>
        <v>0</v>
      </c>
      <c r="J30" s="1">
        <v>1999</v>
      </c>
    </row>
    <row r="31" spans="1:10" x14ac:dyDescent="0.25">
      <c r="A31" s="7" t="s">
        <v>6</v>
      </c>
      <c r="B31" s="16">
        <v>22</v>
      </c>
      <c r="C31" s="16">
        <v>46</v>
      </c>
      <c r="D31" s="1" t="s">
        <v>157</v>
      </c>
      <c r="E31" s="1" t="s">
        <v>12</v>
      </c>
      <c r="F31" s="2" t="s">
        <v>80</v>
      </c>
      <c r="G31" s="2">
        <v>75.3</v>
      </c>
      <c r="H31" s="2"/>
      <c r="I31" s="2">
        <f>Tabell3[[#This Row],[Lengde '[m']]]*Tabell3[[#This Row],[Bredde veidekke '[m']]]</f>
        <v>0</v>
      </c>
      <c r="J31" s="1">
        <v>1999</v>
      </c>
    </row>
    <row r="32" spans="1:10" x14ac:dyDescent="0.25">
      <c r="A32" s="7" t="s">
        <v>6</v>
      </c>
      <c r="B32" s="16">
        <v>26</v>
      </c>
      <c r="C32" s="16">
        <v>40</v>
      </c>
      <c r="D32" s="1" t="s">
        <v>158</v>
      </c>
      <c r="E32" s="1" t="s">
        <v>10</v>
      </c>
      <c r="F32" s="2" t="s">
        <v>80</v>
      </c>
      <c r="G32" s="2">
        <v>55.8</v>
      </c>
      <c r="H32" s="2"/>
      <c r="I32" s="2">
        <f>Tabell3[[#This Row],[Lengde '[m']]]*Tabell3[[#This Row],[Bredde veidekke '[m']]]</f>
        <v>0</v>
      </c>
      <c r="J32" s="1">
        <v>1999</v>
      </c>
    </row>
    <row r="33" spans="1:10" x14ac:dyDescent="0.25">
      <c r="A33" s="7" t="s">
        <v>6</v>
      </c>
      <c r="B33" s="16">
        <v>48</v>
      </c>
      <c r="C33" s="16">
        <v>70</v>
      </c>
      <c r="D33" s="1" t="s">
        <v>159</v>
      </c>
      <c r="E33" s="1" t="s">
        <v>12</v>
      </c>
      <c r="F33" s="2" t="s">
        <v>80</v>
      </c>
      <c r="G33" s="2">
        <v>125.5</v>
      </c>
      <c r="H33" s="2"/>
      <c r="I33" s="2">
        <f>Tabell3[[#This Row],[Lengde '[m']]]*Tabell3[[#This Row],[Bredde veidekke '[m']]]</f>
        <v>0</v>
      </c>
      <c r="J33" s="1">
        <v>1999</v>
      </c>
    </row>
    <row r="34" spans="1:10" ht="30" x14ac:dyDescent="0.25">
      <c r="A34" s="7" t="s">
        <v>6</v>
      </c>
      <c r="B34" s="16">
        <v>1</v>
      </c>
      <c r="C34" s="16">
        <v>21</v>
      </c>
      <c r="D34" s="1" t="s">
        <v>160</v>
      </c>
      <c r="E34" s="1" t="s">
        <v>182</v>
      </c>
      <c r="F34" s="2" t="s">
        <v>80</v>
      </c>
      <c r="G34" s="2">
        <v>186.1</v>
      </c>
      <c r="H34" s="2"/>
      <c r="I34" s="2">
        <f>Tabell3[[#This Row],[Lengde '[m']]]*Tabell3[[#This Row],[Bredde veidekke '[m']]]</f>
        <v>0</v>
      </c>
      <c r="J34" s="1">
        <v>1999</v>
      </c>
    </row>
    <row r="35" spans="1:10" x14ac:dyDescent="0.25">
      <c r="A35" s="7" t="s">
        <v>4</v>
      </c>
      <c r="B35" s="16">
        <v>1</v>
      </c>
      <c r="C35" s="16">
        <v>104</v>
      </c>
      <c r="D35" s="1" t="s">
        <v>11</v>
      </c>
      <c r="E35" s="1" t="s">
        <v>12</v>
      </c>
      <c r="F35" s="2" t="s">
        <v>80</v>
      </c>
      <c r="G35" s="2">
        <v>480</v>
      </c>
      <c r="H35" s="2"/>
      <c r="I35" s="2">
        <f>Tabell3[[#This Row],[Lengde '[m']]]*Tabell3[[#This Row],[Bredde veidekke '[m']]]</f>
        <v>0</v>
      </c>
      <c r="J35" s="1">
        <v>1999</v>
      </c>
    </row>
    <row r="36" spans="1:10" ht="30" x14ac:dyDescent="0.25">
      <c r="A36" s="7" t="s">
        <v>4</v>
      </c>
      <c r="B36" s="16">
        <v>86</v>
      </c>
      <c r="C36" s="16">
        <v>100</v>
      </c>
      <c r="D36" s="1" t="s">
        <v>162</v>
      </c>
      <c r="E36" s="1" t="s">
        <v>12</v>
      </c>
      <c r="F36" s="2" t="s">
        <v>80</v>
      </c>
      <c r="G36" s="2">
        <v>59</v>
      </c>
      <c r="H36" s="2"/>
      <c r="I36" s="2">
        <f>Tabell3[[#This Row],[Lengde '[m']]]*Tabell3[[#This Row],[Bredde veidekke '[m']]]</f>
        <v>0</v>
      </c>
      <c r="J36" s="1">
        <v>1999</v>
      </c>
    </row>
    <row r="37" spans="1:10" ht="30" x14ac:dyDescent="0.25">
      <c r="A37" s="7" t="s">
        <v>4</v>
      </c>
      <c r="B37" s="16">
        <v>88</v>
      </c>
      <c r="C37" s="16">
        <v>94</v>
      </c>
      <c r="D37" s="1" t="s">
        <v>163</v>
      </c>
      <c r="E37" s="1" t="s">
        <v>10</v>
      </c>
      <c r="F37" s="2" t="s">
        <v>80</v>
      </c>
      <c r="G37" s="2">
        <v>27.5</v>
      </c>
      <c r="H37" s="2"/>
      <c r="I37" s="2">
        <f>Tabell3[[#This Row],[Lengde '[m']]]*Tabell3[[#This Row],[Bredde veidekke '[m']]]</f>
        <v>0</v>
      </c>
      <c r="J37" s="1">
        <v>1999</v>
      </c>
    </row>
    <row r="38" spans="1:10" ht="30" x14ac:dyDescent="0.25">
      <c r="A38" s="7" t="s">
        <v>4</v>
      </c>
      <c r="B38" s="16">
        <v>78</v>
      </c>
      <c r="C38" s="16">
        <v>84</v>
      </c>
      <c r="D38" s="1" t="s">
        <v>164</v>
      </c>
      <c r="E38" s="1" t="s">
        <v>12</v>
      </c>
      <c r="F38" s="2" t="s">
        <v>80</v>
      </c>
      <c r="G38" s="2">
        <v>76.5</v>
      </c>
      <c r="H38" s="2"/>
      <c r="I38" s="2">
        <f>Tabell3[[#This Row],[Lengde '[m']]]*Tabell3[[#This Row],[Bredde veidekke '[m']]]</f>
        <v>0</v>
      </c>
      <c r="J38" s="1">
        <v>1999</v>
      </c>
    </row>
    <row r="39" spans="1:10" ht="30" x14ac:dyDescent="0.25">
      <c r="A39" s="7" t="s">
        <v>4</v>
      </c>
      <c r="B39" s="16">
        <v>46</v>
      </c>
      <c r="C39" s="16">
        <v>76</v>
      </c>
      <c r="D39" s="1" t="s">
        <v>165</v>
      </c>
      <c r="E39" s="1" t="s">
        <v>12</v>
      </c>
      <c r="F39" s="2" t="s">
        <v>80</v>
      </c>
      <c r="G39" s="2">
        <v>112.3</v>
      </c>
      <c r="H39" s="2"/>
      <c r="I39" s="2">
        <f>Tabell3[[#This Row],[Lengde '[m']]]*Tabell3[[#This Row],[Bredde veidekke '[m']]]</f>
        <v>0</v>
      </c>
      <c r="J39" s="1">
        <v>1999</v>
      </c>
    </row>
    <row r="40" spans="1:10" ht="30" x14ac:dyDescent="0.25">
      <c r="A40" s="7" t="s">
        <v>4</v>
      </c>
      <c r="B40" s="16">
        <v>52</v>
      </c>
      <c r="C40" s="16">
        <v>60</v>
      </c>
      <c r="D40" s="1" t="s">
        <v>166</v>
      </c>
      <c r="E40" s="1" t="s">
        <v>10</v>
      </c>
      <c r="F40" s="2" t="s">
        <v>80</v>
      </c>
      <c r="G40" s="2">
        <v>42.7</v>
      </c>
      <c r="H40" s="2"/>
      <c r="I40" s="2">
        <f>Tabell3[[#This Row],[Lengde '[m']]]*Tabell3[[#This Row],[Bredde veidekke '[m']]]</f>
        <v>0</v>
      </c>
      <c r="J40" s="1">
        <v>1999</v>
      </c>
    </row>
    <row r="41" spans="1:10" ht="30" x14ac:dyDescent="0.25">
      <c r="A41" s="7" t="s">
        <v>4</v>
      </c>
      <c r="B41" s="16">
        <v>62</v>
      </c>
      <c r="C41" s="16">
        <v>68</v>
      </c>
      <c r="D41" s="1" t="s">
        <v>167</v>
      </c>
      <c r="E41" s="1" t="s">
        <v>10</v>
      </c>
      <c r="F41" s="2" t="s">
        <v>80</v>
      </c>
      <c r="G41" s="2">
        <v>37.1</v>
      </c>
      <c r="H41" s="2"/>
      <c r="I41" s="2">
        <f>Tabell3[[#This Row],[Lengde '[m']]]*Tabell3[[#This Row],[Bredde veidekke '[m']]]</f>
        <v>0</v>
      </c>
      <c r="J41" s="1">
        <v>1999</v>
      </c>
    </row>
    <row r="42" spans="1:10" ht="30" x14ac:dyDescent="0.25">
      <c r="A42" s="7" t="s">
        <v>4</v>
      </c>
      <c r="B42" s="16">
        <v>22</v>
      </c>
      <c r="C42" s="16">
        <v>44</v>
      </c>
      <c r="D42" s="6" t="s">
        <v>168</v>
      </c>
      <c r="E42" s="1" t="s">
        <v>12</v>
      </c>
      <c r="F42" s="2" t="s">
        <v>80</v>
      </c>
      <c r="G42" s="2">
        <v>154</v>
      </c>
      <c r="H42" s="2"/>
      <c r="I42" s="2">
        <f>Tabell3[[#This Row],[Lengde '[m']]]*Tabell3[[#This Row],[Bredde veidekke '[m']]]</f>
        <v>0</v>
      </c>
      <c r="J42" s="1">
        <v>1999</v>
      </c>
    </row>
    <row r="43" spans="1:10" ht="30" x14ac:dyDescent="0.25">
      <c r="A43" s="7" t="s">
        <v>4</v>
      </c>
      <c r="B43" s="16" t="s">
        <v>169</v>
      </c>
      <c r="C43" s="16" t="s">
        <v>170</v>
      </c>
      <c r="D43" s="6" t="s">
        <v>171</v>
      </c>
      <c r="E43" s="1" t="s">
        <v>182</v>
      </c>
      <c r="F43" s="2" t="s">
        <v>80</v>
      </c>
      <c r="G43" s="2">
        <v>25.5</v>
      </c>
      <c r="H43" s="2"/>
      <c r="I43" s="2">
        <f>Tabell3[[#This Row],[Lengde '[m']]]*Tabell3[[#This Row],[Bredde veidekke '[m']]]</f>
        <v>0</v>
      </c>
    </row>
    <row r="44" spans="1:10" x14ac:dyDescent="0.25">
      <c r="A44" s="7" t="s">
        <v>4</v>
      </c>
      <c r="B44" s="16">
        <v>10</v>
      </c>
      <c r="C44" s="16">
        <v>14</v>
      </c>
      <c r="D44" s="1" t="s">
        <v>172</v>
      </c>
      <c r="E44" s="1" t="s">
        <v>12</v>
      </c>
      <c r="F44" s="2" t="s">
        <v>80</v>
      </c>
      <c r="G44" s="2">
        <v>28.7</v>
      </c>
      <c r="H44" s="2"/>
      <c r="I44" s="2">
        <f>Tabell3[[#This Row],[Lengde '[m']]]*Tabell3[[#This Row],[Bredde veidekke '[m']]]</f>
        <v>0</v>
      </c>
      <c r="J44" s="1">
        <v>1999</v>
      </c>
    </row>
    <row r="45" spans="1:10" x14ac:dyDescent="0.25">
      <c r="A45" s="7" t="s">
        <v>4</v>
      </c>
      <c r="B45" s="16">
        <v>2</v>
      </c>
      <c r="C45" s="16">
        <v>8</v>
      </c>
      <c r="D45" s="1" t="s">
        <v>173</v>
      </c>
      <c r="E45" s="1" t="s">
        <v>12</v>
      </c>
      <c r="F45" s="2" t="s">
        <v>80</v>
      </c>
      <c r="G45" s="2">
        <v>152.1</v>
      </c>
      <c r="H45" s="2"/>
      <c r="I45" s="2">
        <f>Tabell3[[#This Row],[Lengde '[m']]]*Tabell3[[#This Row],[Bredde veidekke '[m']]]</f>
        <v>0</v>
      </c>
      <c r="J45" s="1">
        <v>1999</v>
      </c>
    </row>
    <row r="46" spans="1:10" ht="30" x14ac:dyDescent="0.25">
      <c r="A46" s="7" t="s">
        <v>4</v>
      </c>
      <c r="B46" s="16">
        <v>1</v>
      </c>
      <c r="C46" s="16">
        <v>23</v>
      </c>
      <c r="D46" s="1" t="s">
        <v>161</v>
      </c>
      <c r="E46" s="1" t="s">
        <v>10</v>
      </c>
      <c r="F46" s="2" t="s">
        <v>80</v>
      </c>
      <c r="G46" s="2">
        <v>165.4</v>
      </c>
      <c r="H46" s="2"/>
      <c r="I46" s="2">
        <f>Tabell3[[#This Row],[Lengde '[m']]]*Tabell3[[#This Row],[Bredde veidekke '[m']]]</f>
        <v>0</v>
      </c>
      <c r="J46" s="1">
        <v>1999</v>
      </c>
    </row>
    <row r="47" spans="1:10" ht="30" x14ac:dyDescent="0.25">
      <c r="A47" s="7" t="s">
        <v>7</v>
      </c>
      <c r="B47" s="16">
        <v>19</v>
      </c>
      <c r="C47" s="16">
        <v>47</v>
      </c>
      <c r="D47" s="1" t="s">
        <v>174</v>
      </c>
      <c r="E47" s="1" t="s">
        <v>10</v>
      </c>
      <c r="F47" s="2" t="s">
        <v>80</v>
      </c>
      <c r="G47" s="2">
        <v>171.3</v>
      </c>
      <c r="H47" s="2"/>
      <c r="I47" s="2">
        <f>Tabell3[[#This Row],[Lengde '[m']]]*Tabell3[[#This Row],[Bredde veidekke '[m']]]</f>
        <v>0</v>
      </c>
      <c r="J47" s="1">
        <v>1999</v>
      </c>
    </row>
    <row r="48" spans="1:10" ht="30" x14ac:dyDescent="0.25">
      <c r="A48" s="7" t="s">
        <v>7</v>
      </c>
      <c r="B48" s="16">
        <v>2</v>
      </c>
      <c r="C48" s="16">
        <v>8</v>
      </c>
      <c r="D48" s="1" t="s">
        <v>175</v>
      </c>
      <c r="E48" s="1" t="s">
        <v>12</v>
      </c>
      <c r="F48" s="2" t="s">
        <v>80</v>
      </c>
      <c r="G48" s="2">
        <v>56.8</v>
      </c>
      <c r="H48" s="2"/>
      <c r="I48" s="2">
        <f>Tabell3[[#This Row],[Lengde '[m']]]*Tabell3[[#This Row],[Bredde veidekke '[m']]]</f>
        <v>0</v>
      </c>
      <c r="J48" s="1">
        <v>1999</v>
      </c>
    </row>
    <row r="49" spans="1:10" ht="30" x14ac:dyDescent="0.25">
      <c r="A49" s="7" t="s">
        <v>7</v>
      </c>
      <c r="B49" s="16">
        <v>2</v>
      </c>
      <c r="C49" s="16">
        <v>6</v>
      </c>
      <c r="D49" s="1" t="s">
        <v>176</v>
      </c>
      <c r="E49" s="1" t="s">
        <v>182</v>
      </c>
      <c r="F49" s="2" t="s">
        <v>80</v>
      </c>
      <c r="G49" s="2">
        <v>78</v>
      </c>
      <c r="H49" s="2"/>
      <c r="I49" s="2">
        <f>Tabell3[[#This Row],[Lengde '[m']]]*Tabell3[[#This Row],[Bredde veidekke '[m']]]</f>
        <v>0</v>
      </c>
    </row>
    <row r="50" spans="1:10" x14ac:dyDescent="0.25">
      <c r="A50" s="7" t="s">
        <v>7</v>
      </c>
      <c r="B50" s="16">
        <v>1</v>
      </c>
      <c r="C50" s="16">
        <v>65</v>
      </c>
      <c r="D50" s="1" t="s">
        <v>11</v>
      </c>
      <c r="E50" s="1" t="s">
        <v>12</v>
      </c>
      <c r="F50" s="2" t="s">
        <v>80</v>
      </c>
      <c r="G50" s="2">
        <v>454</v>
      </c>
      <c r="H50" s="2"/>
      <c r="I50" s="2">
        <f>Tabell3[[#This Row],[Lengde '[m']]]*Tabell3[[#This Row],[Bredde veidekke '[m']]]</f>
        <v>0</v>
      </c>
      <c r="J50" s="1">
        <v>1999</v>
      </c>
    </row>
    <row r="51" spans="1:10" ht="30" x14ac:dyDescent="0.25">
      <c r="A51" s="7" t="s">
        <v>7</v>
      </c>
      <c r="B51" s="16">
        <v>1</v>
      </c>
      <c r="C51" s="16">
        <v>11</v>
      </c>
      <c r="D51" s="1" t="s">
        <v>177</v>
      </c>
      <c r="E51" s="1" t="s">
        <v>10</v>
      </c>
      <c r="F51" s="2" t="s">
        <v>80</v>
      </c>
      <c r="G51" s="2">
        <v>122.6</v>
      </c>
      <c r="H51" s="2"/>
      <c r="I51" s="2">
        <f>Tabell3[[#This Row],[Lengde '[m']]]*Tabell3[[#This Row],[Bredde veidekke '[m']]]</f>
        <v>0</v>
      </c>
      <c r="J51" s="1">
        <v>1999</v>
      </c>
    </row>
    <row r="52" spans="1:10" ht="45" x14ac:dyDescent="0.25">
      <c r="A52" s="7" t="s">
        <v>7</v>
      </c>
      <c r="B52" s="16">
        <v>29</v>
      </c>
      <c r="C52" s="16">
        <v>31</v>
      </c>
      <c r="D52" s="1" t="s">
        <v>178</v>
      </c>
      <c r="E52" s="1" t="s">
        <v>10</v>
      </c>
      <c r="F52" s="2" t="s">
        <v>80</v>
      </c>
      <c r="G52" s="2">
        <v>63.3</v>
      </c>
      <c r="H52" s="2"/>
      <c r="I52" s="2">
        <f>Tabell3[[#This Row],[Lengde '[m']]]*Tabell3[[#This Row],[Bredde veidekke '[m']]]</f>
        <v>0</v>
      </c>
      <c r="J52" s="1">
        <v>1999</v>
      </c>
    </row>
    <row r="53" spans="1:10" x14ac:dyDescent="0.25">
      <c r="A53" s="7" t="s">
        <v>8</v>
      </c>
      <c r="B53" s="16">
        <v>1</v>
      </c>
      <c r="C53" s="16">
        <v>12</v>
      </c>
      <c r="D53" s="1" t="s">
        <v>179</v>
      </c>
      <c r="E53" s="1" t="s">
        <v>10</v>
      </c>
      <c r="F53" s="2" t="s">
        <v>78</v>
      </c>
      <c r="G53" s="2">
        <v>204.6</v>
      </c>
      <c r="H53" s="2"/>
      <c r="I53" s="2">
        <f>Tabell3[[#This Row],[Lengde '[m']]]*Tabell3[[#This Row],[Bredde veidekke '[m']]]</f>
        <v>0</v>
      </c>
      <c r="J53" s="1">
        <v>1999</v>
      </c>
    </row>
    <row r="54" spans="1:10" ht="30" x14ac:dyDescent="0.25">
      <c r="A54" s="7" t="s">
        <v>34</v>
      </c>
      <c r="B54" s="16">
        <v>1</v>
      </c>
      <c r="C54" s="16">
        <v>65</v>
      </c>
      <c r="D54" s="1" t="s">
        <v>180</v>
      </c>
      <c r="E54" s="1" t="s">
        <v>12</v>
      </c>
      <c r="F54" s="2" t="s">
        <v>80</v>
      </c>
      <c r="G54" s="2">
        <v>570</v>
      </c>
      <c r="H54" s="2"/>
      <c r="I54" s="2">
        <f>Tabell3[[#This Row],[Lengde '[m']]]*Tabell3[[#This Row],[Bredde veidekke '[m']]]</f>
        <v>0</v>
      </c>
      <c r="J54" s="1">
        <v>2010</v>
      </c>
    </row>
    <row r="55" spans="1:10" x14ac:dyDescent="0.25">
      <c r="A55" s="7" t="s">
        <v>34</v>
      </c>
      <c r="B55" s="16">
        <v>13</v>
      </c>
      <c r="C55" s="16">
        <v>31</v>
      </c>
      <c r="D55" s="1" t="s">
        <v>83</v>
      </c>
      <c r="E55" s="1" t="s">
        <v>10</v>
      </c>
      <c r="F55" s="2" t="s">
        <v>80</v>
      </c>
      <c r="G55" s="2">
        <v>142.4</v>
      </c>
      <c r="H55" s="2"/>
      <c r="I55" s="2">
        <f>Tabell3[[#This Row],[Lengde '[m']]]*Tabell3[[#This Row],[Bredde veidekke '[m']]]</f>
        <v>0</v>
      </c>
      <c r="J55" s="1">
        <v>2010</v>
      </c>
    </row>
    <row r="56" spans="1:10" x14ac:dyDescent="0.25">
      <c r="A56" s="7" t="s">
        <v>34</v>
      </c>
      <c r="B56" s="16">
        <v>41</v>
      </c>
      <c r="C56" s="16" t="s">
        <v>84</v>
      </c>
      <c r="D56" s="1" t="s">
        <v>87</v>
      </c>
      <c r="E56" s="1" t="s">
        <v>10</v>
      </c>
      <c r="F56" s="2" t="s">
        <v>80</v>
      </c>
      <c r="G56" s="2">
        <v>74.7</v>
      </c>
      <c r="H56" s="2"/>
      <c r="I56" s="2">
        <f>Tabell3[[#This Row],[Lengde '[m']]]*Tabell3[[#This Row],[Bredde veidekke '[m']]]</f>
        <v>0</v>
      </c>
      <c r="J56" s="1">
        <v>2010</v>
      </c>
    </row>
    <row r="57" spans="1:10" ht="30" x14ac:dyDescent="0.25">
      <c r="A57" s="7" t="s">
        <v>34</v>
      </c>
      <c r="B57" s="16" t="s">
        <v>85</v>
      </c>
      <c r="C57" s="16" t="s">
        <v>86</v>
      </c>
      <c r="D57" s="1" t="s">
        <v>181</v>
      </c>
      <c r="E57" s="1" t="s">
        <v>182</v>
      </c>
      <c r="F57" s="2" t="s">
        <v>80</v>
      </c>
      <c r="G57" s="2">
        <v>78</v>
      </c>
      <c r="H57" s="2"/>
      <c r="I57" s="2">
        <f>Tabell3[[#This Row],[Lengde '[m']]]*Tabell3[[#This Row],[Bredde veidekke '[m']]]</f>
        <v>0</v>
      </c>
      <c r="J57" s="1">
        <v>2010</v>
      </c>
    </row>
    <row r="58" spans="1:10" ht="45" x14ac:dyDescent="0.25">
      <c r="A58" s="7" t="s">
        <v>49</v>
      </c>
      <c r="B58" s="16">
        <v>1</v>
      </c>
      <c r="C58" s="16">
        <v>25</v>
      </c>
      <c r="D58" s="1" t="s">
        <v>183</v>
      </c>
      <c r="E58" s="1" t="s">
        <v>182</v>
      </c>
      <c r="F58" s="2" t="s">
        <v>80</v>
      </c>
      <c r="G58" s="2">
        <v>164.5</v>
      </c>
      <c r="H58" s="2"/>
      <c r="I58" s="2">
        <f>Tabell3[[#This Row],[Lengde '[m']]]*Tabell3[[#This Row],[Bredde veidekke '[m']]]</f>
        <v>0</v>
      </c>
      <c r="J58" s="1">
        <v>2010</v>
      </c>
    </row>
    <row r="59" spans="1:10" ht="45" x14ac:dyDescent="0.25">
      <c r="A59" s="7" t="s">
        <v>49</v>
      </c>
      <c r="B59" s="16">
        <v>14</v>
      </c>
      <c r="C59" s="16">
        <v>20</v>
      </c>
      <c r="D59" s="1" t="s">
        <v>184</v>
      </c>
      <c r="E59" s="1" t="s">
        <v>182</v>
      </c>
      <c r="F59" s="2" t="s">
        <v>80</v>
      </c>
      <c r="G59" s="2">
        <v>44.5</v>
      </c>
      <c r="H59" s="2"/>
      <c r="I59" s="2">
        <f>Tabell3[[#This Row],[Lengde '[m']]]*Tabell3[[#This Row],[Bredde veidekke '[m']]]</f>
        <v>0</v>
      </c>
      <c r="J59" s="1">
        <v>2010</v>
      </c>
    </row>
    <row r="60" spans="1:10" x14ac:dyDescent="0.25">
      <c r="A60" s="7" t="s">
        <v>50</v>
      </c>
      <c r="B60" s="16">
        <v>1</v>
      </c>
      <c r="C60" s="16" t="s">
        <v>88</v>
      </c>
      <c r="D60" s="1" t="s">
        <v>89</v>
      </c>
      <c r="E60" s="1" t="s">
        <v>12</v>
      </c>
      <c r="F60" s="2" t="s">
        <v>80</v>
      </c>
      <c r="G60" s="2">
        <v>133.80000000000001</v>
      </c>
      <c r="H60" s="2"/>
      <c r="I60" s="2">
        <f>Tabell3[[#This Row],[Lengde '[m']]]*Tabell3[[#This Row],[Bredde veidekke '[m']]]</f>
        <v>0</v>
      </c>
      <c r="J60" s="1">
        <v>2010</v>
      </c>
    </row>
    <row r="61" spans="1:10" x14ac:dyDescent="0.25">
      <c r="A61" s="7" t="s">
        <v>50</v>
      </c>
      <c r="B61" s="16" t="s">
        <v>90</v>
      </c>
      <c r="C61" s="16" t="s">
        <v>91</v>
      </c>
      <c r="D61" s="1" t="s">
        <v>92</v>
      </c>
      <c r="E61" s="1" t="s">
        <v>12</v>
      </c>
      <c r="F61" s="2" t="s">
        <v>80</v>
      </c>
      <c r="G61" s="2">
        <v>14.7</v>
      </c>
      <c r="H61" s="2"/>
      <c r="I61" s="2">
        <f>Tabell3[[#This Row],[Lengde '[m']]]*Tabell3[[#This Row],[Bredde veidekke '[m']]]</f>
        <v>0</v>
      </c>
      <c r="J61" s="1">
        <v>2010</v>
      </c>
    </row>
    <row r="62" spans="1:10" x14ac:dyDescent="0.25">
      <c r="A62" s="7" t="s">
        <v>50</v>
      </c>
      <c r="B62" s="16" t="s">
        <v>82</v>
      </c>
      <c r="C62" s="16" t="s">
        <v>93</v>
      </c>
      <c r="D62" s="1" t="s">
        <v>94</v>
      </c>
      <c r="E62" s="1" t="s">
        <v>10</v>
      </c>
      <c r="F62" s="2" t="s">
        <v>80</v>
      </c>
      <c r="G62" s="2">
        <v>153.69999999999999</v>
      </c>
      <c r="H62" s="2"/>
      <c r="I62" s="2">
        <f>Tabell3[[#This Row],[Lengde '[m']]]*Tabell3[[#This Row],[Bredde veidekke '[m']]]</f>
        <v>0</v>
      </c>
      <c r="J62" s="1">
        <v>2010</v>
      </c>
    </row>
    <row r="63" spans="1:10" x14ac:dyDescent="0.25">
      <c r="A63" s="7" t="s">
        <v>50</v>
      </c>
      <c r="B63" s="16" t="s">
        <v>91</v>
      </c>
      <c r="C63" s="16" t="s">
        <v>96</v>
      </c>
      <c r="D63" s="1" t="s">
        <v>100</v>
      </c>
      <c r="E63" s="1" t="s">
        <v>10</v>
      </c>
      <c r="F63" s="2" t="s">
        <v>80</v>
      </c>
      <c r="G63" s="2">
        <v>45.9</v>
      </c>
      <c r="H63" s="2"/>
      <c r="I63" s="2">
        <f>Tabell3[[#This Row],[Lengde '[m']]]*Tabell3[[#This Row],[Bredde veidekke '[m']]]</f>
        <v>0</v>
      </c>
      <c r="J63" s="1">
        <v>2010</v>
      </c>
    </row>
    <row r="64" spans="1:10" x14ac:dyDescent="0.25">
      <c r="A64" s="7" t="s">
        <v>50</v>
      </c>
      <c r="B64" s="16" t="s">
        <v>97</v>
      </c>
      <c r="C64" s="16" t="s">
        <v>98</v>
      </c>
      <c r="D64" s="1" t="s">
        <v>99</v>
      </c>
      <c r="E64" s="1" t="s">
        <v>10</v>
      </c>
      <c r="F64" s="2" t="s">
        <v>80</v>
      </c>
      <c r="G64" s="2">
        <v>51.4</v>
      </c>
      <c r="H64" s="2"/>
      <c r="I64" s="2">
        <f>Tabell3[[#This Row],[Lengde '[m']]]*Tabell3[[#This Row],[Bredde veidekke '[m']]]</f>
        <v>0</v>
      </c>
      <c r="J64" s="1">
        <v>2010</v>
      </c>
    </row>
    <row r="65" spans="1:10" x14ac:dyDescent="0.25">
      <c r="A65" s="7" t="s">
        <v>35</v>
      </c>
      <c r="B65" s="16" t="s">
        <v>79</v>
      </c>
      <c r="C65" s="16" t="s">
        <v>101</v>
      </c>
      <c r="D65" s="1" t="s">
        <v>52</v>
      </c>
      <c r="E65" s="1" t="s">
        <v>10</v>
      </c>
      <c r="F65" s="2" t="s">
        <v>80</v>
      </c>
      <c r="G65" s="2">
        <v>147.5</v>
      </c>
      <c r="H65" s="2"/>
      <c r="I65" s="2">
        <f>Tabell3[[#This Row],[Lengde '[m']]]*Tabell3[[#This Row],[Bredde veidekke '[m']]]</f>
        <v>0</v>
      </c>
      <c r="J65" s="1">
        <v>2010</v>
      </c>
    </row>
    <row r="66" spans="1:10" x14ac:dyDescent="0.25">
      <c r="A66" s="7" t="s">
        <v>51</v>
      </c>
      <c r="B66" s="16" t="s">
        <v>79</v>
      </c>
      <c r="C66" s="16" t="s">
        <v>102</v>
      </c>
      <c r="D66" s="1" t="s">
        <v>53</v>
      </c>
      <c r="E66" s="1" t="s">
        <v>10</v>
      </c>
      <c r="F66" s="2" t="s">
        <v>80</v>
      </c>
      <c r="G66" s="2">
        <v>145.1</v>
      </c>
      <c r="H66" s="2"/>
      <c r="I66" s="2">
        <f>Tabell3[[#This Row],[Lengde '[m']]]*Tabell3[[#This Row],[Bredde veidekke '[m']]]</f>
        <v>0</v>
      </c>
      <c r="J66" s="1">
        <v>2010</v>
      </c>
    </row>
    <row r="67" spans="1:10" x14ac:dyDescent="0.25">
      <c r="A67" s="7" t="s">
        <v>39</v>
      </c>
      <c r="B67" s="16">
        <v>1</v>
      </c>
      <c r="C67" s="16">
        <v>30</v>
      </c>
      <c r="D67" s="1" t="s">
        <v>54</v>
      </c>
      <c r="E67" s="1" t="s">
        <v>12</v>
      </c>
      <c r="F67" s="2" t="s">
        <v>80</v>
      </c>
      <c r="G67" s="2">
        <v>220.8</v>
      </c>
      <c r="H67" s="2"/>
      <c r="I67" s="2">
        <f>Tabell3[[#This Row],[Lengde '[m']]]*Tabell3[[#This Row],[Bredde veidekke '[m']]]</f>
        <v>0</v>
      </c>
      <c r="J67" s="1">
        <v>2015</v>
      </c>
    </row>
    <row r="68" spans="1:10" x14ac:dyDescent="0.25">
      <c r="A68" s="7" t="s">
        <v>39</v>
      </c>
      <c r="B68" s="16" t="s">
        <v>103</v>
      </c>
      <c r="C68" s="16" t="s">
        <v>104</v>
      </c>
      <c r="D68" s="1" t="s">
        <v>55</v>
      </c>
      <c r="E68" s="1" t="s">
        <v>10</v>
      </c>
      <c r="F68" s="2" t="s">
        <v>80</v>
      </c>
      <c r="G68" s="2">
        <v>34.200000000000003</v>
      </c>
      <c r="H68" s="2"/>
      <c r="I68" s="2">
        <f>Tabell3[[#This Row],[Lengde '[m']]]*Tabell3[[#This Row],[Bredde veidekke '[m']]]</f>
        <v>0</v>
      </c>
      <c r="J68" s="1">
        <v>2015</v>
      </c>
    </row>
    <row r="69" spans="1:10" x14ac:dyDescent="0.25">
      <c r="A69" s="7" t="s">
        <v>39</v>
      </c>
      <c r="B69" s="16">
        <v>2</v>
      </c>
      <c r="C69" s="16">
        <v>12</v>
      </c>
      <c r="D69" s="1" t="s">
        <v>57</v>
      </c>
      <c r="E69" s="1" t="s">
        <v>10</v>
      </c>
      <c r="F69" s="2" t="s">
        <v>80</v>
      </c>
      <c r="G69" s="2">
        <v>95.8</v>
      </c>
      <c r="H69" s="2"/>
      <c r="I69" s="2">
        <f>Tabell3[[#This Row],[Lengde '[m']]]*Tabell3[[#This Row],[Bredde veidekke '[m']]]</f>
        <v>0</v>
      </c>
      <c r="J69" s="1">
        <v>2015</v>
      </c>
    </row>
    <row r="70" spans="1:10" x14ac:dyDescent="0.25">
      <c r="A70" s="7" t="s">
        <v>39</v>
      </c>
      <c r="B70" s="16">
        <v>1</v>
      </c>
      <c r="C70" s="16">
        <v>11</v>
      </c>
      <c r="D70" s="1" t="s">
        <v>56</v>
      </c>
      <c r="E70" s="1" t="s">
        <v>10</v>
      </c>
      <c r="F70" s="2" t="s">
        <v>80</v>
      </c>
      <c r="G70" s="2">
        <v>99.4</v>
      </c>
      <c r="H70" s="2"/>
      <c r="I70" s="2">
        <f>Tabell3[[#This Row],[Lengde '[m']]]*Tabell3[[#This Row],[Bredde veidekke '[m']]]</f>
        <v>0</v>
      </c>
      <c r="J70" s="1">
        <v>2015</v>
      </c>
    </row>
    <row r="71" spans="1:10" x14ac:dyDescent="0.25">
      <c r="A71" s="7" t="s">
        <v>58</v>
      </c>
      <c r="B71" s="16"/>
      <c r="C71" s="16"/>
      <c r="D71" s="1" t="s">
        <v>59</v>
      </c>
      <c r="E71" s="1" t="s">
        <v>12</v>
      </c>
      <c r="F71" s="2" t="s">
        <v>80</v>
      </c>
      <c r="G71" s="2">
        <v>226.8</v>
      </c>
      <c r="H71" s="2"/>
      <c r="I71" s="2">
        <f>Tabell3[[#This Row],[Lengde '[m']]]*Tabell3[[#This Row],[Bredde veidekke '[m']]]</f>
        <v>0</v>
      </c>
      <c r="J71" s="1">
        <v>2010</v>
      </c>
    </row>
    <row r="72" spans="1:10" x14ac:dyDescent="0.25">
      <c r="A72" s="7" t="s">
        <v>60</v>
      </c>
      <c r="B72" s="16"/>
      <c r="C72" s="16"/>
      <c r="D72" s="1" t="s">
        <v>61</v>
      </c>
      <c r="E72" s="1" t="s">
        <v>12</v>
      </c>
      <c r="F72" s="2" t="s">
        <v>80</v>
      </c>
      <c r="G72" s="2">
        <v>147.69999999999999</v>
      </c>
      <c r="H72" s="2"/>
      <c r="I72" s="2">
        <f>Tabell3[[#This Row],[Lengde '[m']]]*Tabell3[[#This Row],[Bredde veidekke '[m']]]</f>
        <v>0</v>
      </c>
      <c r="J72" s="1">
        <v>2010</v>
      </c>
    </row>
    <row r="73" spans="1:10" ht="30" x14ac:dyDescent="0.25">
      <c r="A73" s="7" t="s">
        <v>63</v>
      </c>
      <c r="B73" s="16"/>
      <c r="C73" s="16"/>
      <c r="D73" s="1" t="s">
        <v>62</v>
      </c>
      <c r="E73" s="1" t="s">
        <v>10</v>
      </c>
      <c r="F73" s="2" t="s">
        <v>80</v>
      </c>
      <c r="G73" s="2">
        <v>286.10000000000002</v>
      </c>
      <c r="H73" s="2"/>
      <c r="I73" s="2">
        <f>Tabell3[[#This Row],[Lengde '[m']]]*Tabell3[[#This Row],[Bredde veidekke '[m']]]</f>
        <v>0</v>
      </c>
      <c r="J73" s="1">
        <v>2010</v>
      </c>
    </row>
    <row r="74" spans="1:10" ht="30" x14ac:dyDescent="0.25">
      <c r="A74" s="7" t="s">
        <v>40</v>
      </c>
      <c r="B74" s="16">
        <v>2</v>
      </c>
      <c r="C74" s="16">
        <v>8</v>
      </c>
      <c r="D74" s="1" t="s">
        <v>64</v>
      </c>
      <c r="E74" s="1" t="s">
        <v>10</v>
      </c>
      <c r="F74" s="2" t="s">
        <v>80</v>
      </c>
      <c r="G74" s="2">
        <v>124.8</v>
      </c>
      <c r="H74" s="2"/>
      <c r="I74" s="2">
        <f>Tabell3[[#This Row],[Lengde '[m']]]*Tabell3[[#This Row],[Bredde veidekke '[m']]]</f>
        <v>0</v>
      </c>
      <c r="J74" s="1">
        <v>2015</v>
      </c>
    </row>
    <row r="75" spans="1:10" ht="30" x14ac:dyDescent="0.25">
      <c r="A75" s="7" t="s">
        <v>38</v>
      </c>
      <c r="B75" s="16">
        <v>1</v>
      </c>
      <c r="C75" s="16">
        <v>24</v>
      </c>
      <c r="D75" s="1" t="s">
        <v>65</v>
      </c>
      <c r="E75" s="1" t="s">
        <v>10</v>
      </c>
      <c r="F75" s="2" t="s">
        <v>80</v>
      </c>
      <c r="G75" s="2">
        <v>152.19999999999999</v>
      </c>
      <c r="H75" s="2"/>
      <c r="I75" s="2">
        <f>Tabell3[[#This Row],[Lengde '[m']]]*Tabell3[[#This Row],[Bredde veidekke '[m']]]</f>
        <v>0</v>
      </c>
      <c r="J75" s="1">
        <v>2015</v>
      </c>
    </row>
    <row r="76" spans="1:10" x14ac:dyDescent="0.25">
      <c r="A76" s="7" t="s">
        <v>38</v>
      </c>
      <c r="B76" s="16">
        <v>8</v>
      </c>
      <c r="C76" s="16">
        <v>12</v>
      </c>
      <c r="D76" s="1" t="s">
        <v>66</v>
      </c>
      <c r="E76" s="1" t="s">
        <v>10</v>
      </c>
      <c r="F76" s="2" t="s">
        <v>80</v>
      </c>
      <c r="G76" s="2">
        <v>74.099999999999994</v>
      </c>
      <c r="H76" s="2"/>
      <c r="I76" s="2">
        <f>Tabell3[[#This Row],[Lengde '[m']]]*Tabell3[[#This Row],[Bredde veidekke '[m']]]</f>
        <v>0</v>
      </c>
      <c r="J76" s="1">
        <v>2015</v>
      </c>
    </row>
    <row r="77" spans="1:10" x14ac:dyDescent="0.25">
      <c r="A77" s="7" t="s">
        <v>36</v>
      </c>
      <c r="B77" s="16">
        <v>1</v>
      </c>
      <c r="C77" s="16">
        <v>9</v>
      </c>
      <c r="D77" s="1" t="s">
        <v>67</v>
      </c>
      <c r="E77" s="1" t="s">
        <v>12</v>
      </c>
      <c r="F77" s="2" t="s">
        <v>80</v>
      </c>
      <c r="G77" s="2">
        <v>159.30000000000001</v>
      </c>
      <c r="H77" s="2"/>
      <c r="I77" s="2">
        <f>Tabell3[[#This Row],[Lengde '[m']]]*Tabell3[[#This Row],[Bredde veidekke '[m']]]</f>
        <v>0</v>
      </c>
      <c r="J77" s="1">
        <v>2015</v>
      </c>
    </row>
    <row r="78" spans="1:10" ht="30" x14ac:dyDescent="0.25">
      <c r="A78" s="7" t="s">
        <v>36</v>
      </c>
      <c r="B78" s="16">
        <v>26</v>
      </c>
      <c r="C78" s="16">
        <v>42</v>
      </c>
      <c r="D78" s="1" t="s">
        <v>105</v>
      </c>
      <c r="E78" s="1" t="s">
        <v>10</v>
      </c>
      <c r="F78" s="2" t="s">
        <v>80</v>
      </c>
      <c r="G78" s="2">
        <v>117.9</v>
      </c>
      <c r="H78" s="2"/>
      <c r="I78" s="2">
        <f>Tabell3[[#This Row],[Lengde '[m']]]*Tabell3[[#This Row],[Bredde veidekke '[m']]]</f>
        <v>0</v>
      </c>
      <c r="J78" s="1">
        <v>2015</v>
      </c>
    </row>
    <row r="79" spans="1:10" ht="30" x14ac:dyDescent="0.25">
      <c r="A79" s="7" t="s">
        <v>36</v>
      </c>
      <c r="B79" s="16">
        <v>12</v>
      </c>
      <c r="C79" s="16">
        <v>18</v>
      </c>
      <c r="D79" s="1" t="s">
        <v>106</v>
      </c>
      <c r="E79" s="1" t="s">
        <v>10</v>
      </c>
      <c r="F79" s="2" t="s">
        <v>80</v>
      </c>
      <c r="G79" s="2">
        <v>77.5</v>
      </c>
      <c r="H79" s="2"/>
      <c r="I79" s="2">
        <f>Tabell3[[#This Row],[Lengde '[m']]]*Tabell3[[#This Row],[Bredde veidekke '[m']]]</f>
        <v>0</v>
      </c>
      <c r="J79" s="1">
        <v>2015</v>
      </c>
    </row>
    <row r="80" spans="1:10" ht="30" x14ac:dyDescent="0.25">
      <c r="A80" s="7" t="s">
        <v>36</v>
      </c>
      <c r="B80" s="16">
        <v>2</v>
      </c>
      <c r="C80" s="16">
        <v>8</v>
      </c>
      <c r="D80" s="1" t="s">
        <v>107</v>
      </c>
      <c r="E80" s="1" t="s">
        <v>10</v>
      </c>
      <c r="F80" s="2" t="s">
        <v>80</v>
      </c>
      <c r="G80" s="2">
        <v>53.9</v>
      </c>
      <c r="H80" s="2"/>
      <c r="I80" s="2">
        <f>Tabell3[[#This Row],[Lengde '[m']]]*Tabell3[[#This Row],[Bredde veidekke '[m']]]</f>
        <v>0</v>
      </c>
      <c r="J80" s="1">
        <v>2015</v>
      </c>
    </row>
    <row r="81" spans="1:33" ht="30" x14ac:dyDescent="0.25">
      <c r="A81" s="7" t="s">
        <v>111</v>
      </c>
      <c r="B81" s="16"/>
      <c r="C81" s="16"/>
      <c r="D81" s="1" t="s">
        <v>73</v>
      </c>
      <c r="E81" s="1" t="s">
        <v>12</v>
      </c>
      <c r="F81" s="2" t="s">
        <v>80</v>
      </c>
      <c r="G81" s="2">
        <v>876.4</v>
      </c>
      <c r="H81" s="2"/>
      <c r="I81" s="2">
        <f>Tabell3[[#This Row],[Lengde '[m']]]*Tabell3[[#This Row],[Bredde veidekke '[m']]]</f>
        <v>0</v>
      </c>
      <c r="J81" s="1">
        <v>2017</v>
      </c>
    </row>
    <row r="82" spans="1:33" ht="30" x14ac:dyDescent="0.25">
      <c r="A82" s="7" t="s">
        <v>112</v>
      </c>
      <c r="B82" s="16"/>
      <c r="C82" s="16"/>
      <c r="D82" s="1" t="s">
        <v>70</v>
      </c>
      <c r="E82" s="1" t="s">
        <v>12</v>
      </c>
      <c r="F82" s="2" t="s">
        <v>80</v>
      </c>
      <c r="G82" s="2">
        <v>176.2</v>
      </c>
      <c r="H82" s="2"/>
      <c r="I82" s="2">
        <f>Tabell3[[#This Row],[Lengde '[m']]]*Tabell3[[#This Row],[Bredde veidekke '[m']]]</f>
        <v>0</v>
      </c>
      <c r="J82" s="1">
        <v>2017</v>
      </c>
    </row>
    <row r="83" spans="1:33" ht="30" x14ac:dyDescent="0.25">
      <c r="A83" s="7" t="s">
        <v>112</v>
      </c>
      <c r="B83" s="16"/>
      <c r="C83" s="16"/>
      <c r="D83" s="1" t="s">
        <v>71</v>
      </c>
      <c r="E83" s="1" t="s">
        <v>12</v>
      </c>
      <c r="F83" s="2" t="s">
        <v>80</v>
      </c>
      <c r="G83" s="2">
        <v>28.3</v>
      </c>
      <c r="H83" s="2"/>
      <c r="I83" s="2">
        <f>Tabell3[[#This Row],[Lengde '[m']]]*Tabell3[[#This Row],[Bredde veidekke '[m']]]</f>
        <v>0</v>
      </c>
      <c r="J83" s="1">
        <v>2017</v>
      </c>
    </row>
    <row r="84" spans="1:33" ht="30" x14ac:dyDescent="0.25">
      <c r="A84" s="7" t="s">
        <v>112</v>
      </c>
      <c r="B84" s="16"/>
      <c r="C84" s="16"/>
      <c r="D84" s="1" t="s">
        <v>72</v>
      </c>
      <c r="E84" s="1" t="s">
        <v>10</v>
      </c>
      <c r="F84" s="2" t="s">
        <v>80</v>
      </c>
      <c r="G84" s="2">
        <v>141.1</v>
      </c>
      <c r="H84" s="2"/>
      <c r="I84" s="2">
        <f>Tabell3[[#This Row],[Lengde '[m']]]*Tabell3[[#This Row],[Bredde veidekke '[m']]]</f>
        <v>0</v>
      </c>
      <c r="J84" s="1">
        <v>2017</v>
      </c>
    </row>
    <row r="85" spans="1:33" x14ac:dyDescent="0.25">
      <c r="A85" s="7" t="s">
        <v>111</v>
      </c>
      <c r="B85" s="16"/>
      <c r="C85" s="16"/>
      <c r="D85" s="1" t="s">
        <v>109</v>
      </c>
      <c r="E85" s="1" t="s">
        <v>10</v>
      </c>
      <c r="F85" s="2" t="s">
        <v>80</v>
      </c>
      <c r="G85" s="2">
        <v>57.1</v>
      </c>
      <c r="H85" s="2"/>
      <c r="I85" s="2">
        <f>Tabell3[[#This Row],[Lengde '[m']]]*Tabell3[[#This Row],[Bredde veidekke '[m']]]</f>
        <v>0</v>
      </c>
      <c r="J85" s="1">
        <v>2017</v>
      </c>
    </row>
    <row r="86" spans="1:33" x14ac:dyDescent="0.25">
      <c r="A86" s="7" t="s">
        <v>68</v>
      </c>
      <c r="B86" s="16"/>
      <c r="C86" s="16"/>
      <c r="D86" s="1" t="s">
        <v>108</v>
      </c>
      <c r="E86" s="1" t="s">
        <v>10</v>
      </c>
      <c r="F86" s="2" t="s">
        <v>80</v>
      </c>
      <c r="G86" s="2">
        <v>187.8</v>
      </c>
      <c r="H86" s="2"/>
      <c r="I86" s="2">
        <f>Tabell3[[#This Row],[Lengde '[m']]]*Tabell3[[#This Row],[Bredde veidekke '[m']]]</f>
        <v>0</v>
      </c>
      <c r="J86" s="1">
        <v>2017</v>
      </c>
    </row>
    <row r="87" spans="1:33" x14ac:dyDescent="0.25">
      <c r="A87" s="7" t="s">
        <v>111</v>
      </c>
      <c r="B87" s="16"/>
      <c r="C87" s="16"/>
      <c r="D87" s="1" t="s">
        <v>113</v>
      </c>
      <c r="E87" s="1" t="s">
        <v>10</v>
      </c>
      <c r="F87" s="2" t="s">
        <v>80</v>
      </c>
      <c r="G87" s="2">
        <v>107.8</v>
      </c>
      <c r="H87" s="2"/>
      <c r="I87" s="2">
        <f>Tabell3[[#This Row],[Lengde '[m']]]*Tabell3[[#This Row],[Bredde veidekke '[m']]]</f>
        <v>0</v>
      </c>
      <c r="J87" s="1">
        <v>2017</v>
      </c>
    </row>
    <row r="88" spans="1:33" x14ac:dyDescent="0.25">
      <c r="A88" s="1" t="s">
        <v>13</v>
      </c>
      <c r="B88" s="16">
        <v>10</v>
      </c>
      <c r="C88" s="16">
        <v>28</v>
      </c>
      <c r="D88" s="1" t="s">
        <v>185</v>
      </c>
      <c r="E88" s="1" t="s">
        <v>182</v>
      </c>
      <c r="F88" s="2" t="s">
        <v>80</v>
      </c>
      <c r="G88" s="2">
        <v>423.9</v>
      </c>
      <c r="H88" s="2"/>
      <c r="I88" s="2">
        <f>Tabell3[[#This Row],[Lengde '[m']]]*Tabell3[[#This Row],[Bredde veidekke '[m']]]</f>
        <v>0</v>
      </c>
    </row>
    <row r="89" spans="1:33" x14ac:dyDescent="0.25">
      <c r="B89" s="16"/>
      <c r="C89" s="16"/>
      <c r="F89" s="2"/>
      <c r="G89" s="2"/>
      <c r="H89" s="2"/>
      <c r="I89" s="2">
        <f>Tabell3[[#This Row],[Lengde '[m']]]*Tabell3[[#This Row],[Bredde veidekke '[m']]]</f>
        <v>0</v>
      </c>
    </row>
    <row r="90" spans="1:33" x14ac:dyDescent="0.25">
      <c r="B90" s="8"/>
      <c r="C90" s="8"/>
      <c r="F90" s="2"/>
      <c r="G90" s="2">
        <f>SUBTOTAL(109,Tabell3[Lengde '[m']])</f>
        <v>13007.599999999999</v>
      </c>
      <c r="H90" s="2"/>
      <c r="I90" s="2"/>
    </row>
    <row r="92" spans="1:33" x14ac:dyDescent="0.25">
      <c r="K92" s="9" t="e">
        <f>SUMIFS(#REF!,Tabell3[Eier/ drifter vei],$I$95)</f>
        <v>#REF!</v>
      </c>
      <c r="L92" s="9" t="e">
        <f>SUMIFS(#REF!,Tabell3[Eier/ drifter vei],$I$95)</f>
        <v>#REF!</v>
      </c>
      <c r="M92" s="9" t="e">
        <f>SUMIFS(#REF!,Tabell3[Eier/ drifter vei],$I$95)</f>
        <v>#REF!</v>
      </c>
      <c r="N92" s="9" t="e">
        <f>SUMIFS(#REF!,Tabell3[Eier/ drifter vei],$I$95)</f>
        <v>#REF!</v>
      </c>
      <c r="O92" s="9" t="e">
        <f>SUMIFS(#REF!,Tabell3[Eier/ drifter vei],$I$95)</f>
        <v>#REF!</v>
      </c>
      <c r="P92" s="9" t="e">
        <f>SUMIFS(#REF!,Tabell3[Eier/ drifter vei],$I$95)</f>
        <v>#REF!</v>
      </c>
      <c r="Q92" s="9" t="e">
        <f>SUMIFS(#REF!,Tabell3[Eier/ drifter vei],$I$95)</f>
        <v>#REF!</v>
      </c>
      <c r="R92" s="9" t="e">
        <f>SUMIFS(#REF!,Tabell3[Eier/ drifter vei],$I$95)</f>
        <v>#REF!</v>
      </c>
      <c r="S92" s="9" t="e">
        <f>SUMIFS(#REF!,Tabell3[Eier/ drifter vei],$I$95)</f>
        <v>#REF!</v>
      </c>
      <c r="T92" s="9" t="e">
        <f>SUMIFS(#REF!,Tabell3[Eier/ drifter vei],$I$95)</f>
        <v>#REF!</v>
      </c>
      <c r="U92" s="9" t="e">
        <f>SUMIFS(#REF!,Tabell3[Eier/ drifter vei],$I$95)</f>
        <v>#REF!</v>
      </c>
      <c r="V92" s="9" t="e">
        <f>SUMIFS(#REF!,Tabell3[Eier/ drifter vei],$I$95)</f>
        <v>#REF!</v>
      </c>
      <c r="W92" s="9" t="e">
        <f>SUMIFS(#REF!,Tabell3[Eier/ drifter vei],$I$95)</f>
        <v>#REF!</v>
      </c>
      <c r="X92" s="9" t="e">
        <f>SUMIFS(#REF!,Tabell3[Eier/ drifter vei],$I$95)</f>
        <v>#REF!</v>
      </c>
      <c r="Y92" s="9" t="e">
        <f>SUMIFS(#REF!,Tabell3[Eier/ drifter vei],$I$95)</f>
        <v>#REF!</v>
      </c>
      <c r="Z92" s="9" t="e">
        <f>SUMIFS(#REF!,Tabell3[Eier/ drifter vei],$I$95)</f>
        <v>#REF!</v>
      </c>
      <c r="AA92" s="9" t="e">
        <f>SUMIFS(#REF!,Tabell3[Eier/ drifter vei],$I$95)</f>
        <v>#REF!</v>
      </c>
      <c r="AB92" s="9" t="e">
        <f>SUMIFS(#REF!,Tabell3[Eier/ drifter vei],$I$95)</f>
        <v>#REF!</v>
      </c>
      <c r="AC92" s="9" t="e">
        <f>SUMIFS(#REF!,Tabell3[Eier/ drifter vei],$I$95)</f>
        <v>#REF!</v>
      </c>
      <c r="AD92" s="9" t="e">
        <f>SUMIFS(#REF!,Tabell3[Eier/ drifter vei],$I$95)</f>
        <v>#REF!</v>
      </c>
      <c r="AE92" s="9" t="e">
        <f>SUMIFS(#REF!,Tabell3[Eier/ drifter vei],$I$95)</f>
        <v>#REF!</v>
      </c>
      <c r="AF92" s="9" t="e">
        <f>SUMIFS(#REF!,Tabell3[Eier/ drifter vei],$I$95)</f>
        <v>#REF!</v>
      </c>
      <c r="AG92" s="9" t="e">
        <f>SUMIFS(#REF!,Tabell3[Eier/ drifter vei],$I$95)</f>
        <v>#REF!</v>
      </c>
    </row>
    <row r="93" spans="1:33" x14ac:dyDescent="0.25">
      <c r="K93" s="9" t="e">
        <f>SUMIFS(#REF!,Tabell3[Eier/ drifter vei],$I$96)</f>
        <v>#REF!</v>
      </c>
      <c r="L93" s="9" t="e">
        <f>SUMIFS(#REF!,Tabell3[Eier/ drifter vei],$I$96)</f>
        <v>#REF!</v>
      </c>
      <c r="M93" s="9" t="e">
        <f>SUMIFS(#REF!,Tabell3[Eier/ drifter vei],$I$96)</f>
        <v>#REF!</v>
      </c>
      <c r="N93" s="9" t="e">
        <f>SUMIFS(#REF!,Tabell3[Eier/ drifter vei],$I$96)</f>
        <v>#REF!</v>
      </c>
      <c r="O93" s="9" t="e">
        <f>SUMIFS(#REF!,Tabell3[Eier/ drifter vei],$I$96)</f>
        <v>#REF!</v>
      </c>
      <c r="P93" s="9" t="e">
        <f>SUMIFS(#REF!,Tabell3[Eier/ drifter vei],$I$96)</f>
        <v>#REF!</v>
      </c>
      <c r="Q93" s="9" t="e">
        <f>SUMIFS(#REF!,Tabell3[Eier/ drifter vei],$I$96)</f>
        <v>#REF!</v>
      </c>
      <c r="R93" s="9" t="e">
        <f>SUMIFS(#REF!,Tabell3[Eier/ drifter vei],$I$96)</f>
        <v>#REF!</v>
      </c>
      <c r="S93" s="9" t="e">
        <f>SUMIFS(#REF!,Tabell3[Eier/ drifter vei],$I$96)</f>
        <v>#REF!</v>
      </c>
      <c r="T93" s="9" t="e">
        <f>SUMIFS(#REF!,Tabell3[Eier/ drifter vei],$I$96)</f>
        <v>#REF!</v>
      </c>
      <c r="U93" s="9" t="e">
        <f>SUMIFS(#REF!,Tabell3[Eier/ drifter vei],$I$96)</f>
        <v>#REF!</v>
      </c>
      <c r="V93" s="9" t="e">
        <f>SUMIFS(#REF!,Tabell3[Eier/ drifter vei],$I$96)</f>
        <v>#REF!</v>
      </c>
      <c r="W93" s="9" t="e">
        <f>SUMIFS(#REF!,Tabell3[Eier/ drifter vei],$I$96)</f>
        <v>#REF!</v>
      </c>
      <c r="X93" s="9" t="e">
        <f>SUMIFS(#REF!,Tabell3[Eier/ drifter vei],$I$96)</f>
        <v>#REF!</v>
      </c>
      <c r="Y93" s="9" t="e">
        <f>SUMIFS(#REF!,Tabell3[Eier/ drifter vei],$I$96)</f>
        <v>#REF!</v>
      </c>
      <c r="Z93" s="9" t="e">
        <f>SUMIFS(#REF!,#REF!,$I$96)</f>
        <v>#REF!</v>
      </c>
      <c r="AA93" s="9" t="e">
        <f>SUMIFS(#REF!,Tabell3[Eier/ drifter vei],$I$96)</f>
        <v>#REF!</v>
      </c>
      <c r="AB93" s="9" t="e">
        <f>SUMIFS(#REF!,Tabell3[Eier/ drifter vei],$I$96)</f>
        <v>#REF!</v>
      </c>
      <c r="AC93" s="9" t="e">
        <f>SUMIFS(#REF!,Tabell3[Eier/ drifter vei],$I$96)</f>
        <v>#REF!</v>
      </c>
      <c r="AD93" s="9" t="e">
        <f>SUMIFS(#REF!,Tabell3[Eier/ drifter vei],$I$96)</f>
        <v>#REF!</v>
      </c>
      <c r="AE93" s="9" t="e">
        <f>SUMIFS(#REF!,Tabell3[Eier/ drifter vei],$I$96)</f>
        <v>#REF!</v>
      </c>
      <c r="AF93" s="9" t="e">
        <f>SUMIFS(#REF!,Tabell3[Eier/ drifter vei],$I$96)</f>
        <v>#REF!</v>
      </c>
      <c r="AG93" s="9" t="e">
        <f>SUMIFS(#REF!,Tabell3[Eier/ drifter vei],$I$96)</f>
        <v>#REF!</v>
      </c>
    </row>
    <row r="95" spans="1:33" x14ac:dyDescent="0.25">
      <c r="I95" s="1" t="s">
        <v>12</v>
      </c>
      <c r="J95" s="9" t="e">
        <f>SUMIFS(#REF!,Tabell3[Eier/ drifter vei],$I$95)</f>
        <v>#REF!</v>
      </c>
    </row>
    <row r="96" spans="1:33" x14ac:dyDescent="0.25">
      <c r="I96" s="1" t="s">
        <v>10</v>
      </c>
      <c r="J96" s="9" t="e">
        <f>SUMIFS(#REF!,Tabell3[Eier/ drifter vei],$I$96)</f>
        <v>#REF!</v>
      </c>
    </row>
  </sheetData>
  <mergeCells count="2">
    <mergeCell ref="L2:M2"/>
    <mergeCell ref="K3:L3"/>
  </mergeCells>
  <hyperlinks>
    <hyperlink ref="A9" location="Illustrasjoner!A1" display="Melkevegen" xr:uid="{D56AF04F-93B3-4F32-B1D6-CA26AF6EBA5C}"/>
    <hyperlink ref="A10" location="Illustrasjoner!A2" display="Melkevegen" xr:uid="{D0B902FF-1EFD-44E2-9759-6D3A9A8C3513}"/>
    <hyperlink ref="A11" location="Illustrasjoner!A3" display="Melkevegen" xr:uid="{F3CF12D5-DA78-4989-83D4-145C0108CDC0}"/>
    <hyperlink ref="A12" location="Illustrasjoner!A4" display="Melkevegen" xr:uid="{ACB897BD-A4BF-484B-938B-3F151A06CAD4}"/>
    <hyperlink ref="A13" location="Illustrasjoner!A5" display="Melkevegen" xr:uid="{90C955E9-C340-4C4C-9B6D-3446BA258D03}"/>
    <hyperlink ref="A14" location="Illustrasjoner!A6" display="Melkevegen" xr:uid="{8C6E2DCD-1DFE-47BF-B0B6-AFFE7F2AED1D}"/>
    <hyperlink ref="A15" location="Illustrasjoner!A7" display="Melkevegen" xr:uid="{090EAB94-D5D7-44C6-90DB-80A850B4EA49}"/>
    <hyperlink ref="A16" location="Illustrasjoner!A8" display="Melkevegen" xr:uid="{571AD7B3-7023-4F6F-A21B-37F60F79B64C}"/>
    <hyperlink ref="A17" location="Illustrasjoner!A9" display="Melkevegen" xr:uid="{F7284040-AD09-4996-BABB-2066998B3FFF}"/>
    <hyperlink ref="A18" location="Illustrasjoner!A10" display="Melkevegen" xr:uid="{B28EB21C-C436-454C-A6C3-5B926F0D2E82}"/>
    <hyperlink ref="A19" location="Illustrasjoner!A11" display="Tellusvegen" xr:uid="{72F6E017-85C0-4F4E-B3D1-2BB56F0A15B7}"/>
    <hyperlink ref="A21" location="Illustrasjoner!A13" display="Idrettsplassen" xr:uid="{1F285B33-A4F5-4568-B511-DF56BC5A00FB}"/>
    <hyperlink ref="A22" location="Illustrasjoner!A14" display="Idrettsplassen" xr:uid="{805D72C9-0415-463D-B48D-AA537DBFC8BA}"/>
    <hyperlink ref="A24" location="Illustrasjoner!A16" display="Herkulesvegen" xr:uid="{314CE6C9-EB01-43B9-B78D-08C8AE37F7AD}"/>
    <hyperlink ref="A25" location="Illustrasjoner!A17" display="Herkulesvegen" xr:uid="{2FF5F1C2-2EEE-49CB-BDC2-9BD59B23DBE3}"/>
    <hyperlink ref="A26" location="Illustrasjoner!A18" display="Herkulesvegen" xr:uid="{209DE2C0-A0EB-42AA-B23E-9060689540C8}"/>
    <hyperlink ref="A27" location="Illustrasjoner!A19" display="Herkulesvegen" xr:uid="{0DF90DB7-C088-419E-943B-DF9906A76C4B}"/>
    <hyperlink ref="A28" location="Illustrasjoner!A20" display="Orionvegen" xr:uid="{45CA4088-51EE-4E39-BB2D-567F3A57E380}"/>
    <hyperlink ref="A29" location="Illustrasjoner!A21" display="Orionvegen" xr:uid="{FBEE544B-8EC3-40D4-B019-AD1062F7CC72}"/>
    <hyperlink ref="A30" location="Illustrasjoner!A22" display="Orionvegen" xr:uid="{AE08E42D-A851-4722-B79D-38B72B4F0D78}"/>
    <hyperlink ref="A31" location="Illustrasjoner!A23" display="Orionvegen" xr:uid="{1AA470D7-845D-4047-8335-D971984C362D}"/>
    <hyperlink ref="A32" location="Illustrasjoner!A24" display="Orionvegen" xr:uid="{1F73CBF3-4802-4B17-A1CE-9A694CA8C01B}"/>
    <hyperlink ref="A33" location="Illustrasjoner!A25" display="Orionvegen" xr:uid="{6DF981D3-4B44-4150-8D8C-99B17A85F53F}"/>
    <hyperlink ref="A34" location="Illustrasjoner!A26" display="Orionvegen" xr:uid="{3CB8C26E-9CAD-42A2-AF03-0B48EC1AC612}"/>
    <hyperlink ref="A35" location="Illustrasjoner!A27" display="Geminivegen" xr:uid="{30A7B08F-4AC9-4BE0-BFB0-E336803F4633}"/>
    <hyperlink ref="A36" location="Illustrasjoner!A28" display="Geminivegen" xr:uid="{CAE3FCEB-69CF-4395-AEF6-F690AA4D4799}"/>
    <hyperlink ref="A37" location="Illustrasjoner!A29" display="Geminivegen" xr:uid="{152847EE-73EB-4125-9DB1-8BE5443A7EF6}"/>
    <hyperlink ref="A38" location="Illustrasjoner!A30" display="Geminivegen" xr:uid="{5AB80CDF-13DD-4F00-98B2-893BC924FF89}"/>
    <hyperlink ref="A39" location="Illustrasjoner!A31" display="Geminivegen" xr:uid="{AA0803D0-90FC-47E5-9370-DCA780032BD7}"/>
    <hyperlink ref="A40" location="Illustrasjoner!A32" display="Geminivegen" xr:uid="{3E003EEB-6F24-4969-9EF5-DA23295A85ED}"/>
    <hyperlink ref="A41" location="Illustrasjoner!A33" display="Geminivegen" xr:uid="{573C3D9D-72CB-4817-8755-ACAA9ADBADE2}"/>
    <hyperlink ref="A42" location="Illustrasjoner!A34" display="Geminivegen" xr:uid="{79A617B0-85C6-4975-8A76-11B071EC228E}"/>
    <hyperlink ref="A44" location="Illustrasjoner!A35" display="Geminivegen" xr:uid="{D13ECBC2-33F4-4126-B85E-DCFC1B0D1E20}"/>
    <hyperlink ref="A45" location="Illustrasjoner!A36" display="Geminivegen" xr:uid="{D9FC1C08-C882-451A-8611-46AB2A98E6EC}"/>
    <hyperlink ref="A46" location="Illustrasjoner!A37" display="Geminivegen" xr:uid="{35E0ED28-0BD6-4D92-8A5A-27FEB7BE1CB7}"/>
    <hyperlink ref="A47" location="Illustrasjoner!A38" display="Polarisvegen" xr:uid="{D82A06F7-14BB-490D-B499-38003F7CADAB}"/>
    <hyperlink ref="A48" location="Illustrasjoner!A39" display="Polarisvegen" xr:uid="{294D0F4B-BFDC-40EC-BDE8-53081C505BED}"/>
    <hyperlink ref="A50" location="Illustrasjoner!A40" display="Polarisvegen" xr:uid="{A7C9A7F7-29D7-45C0-A5A5-3BD10B41D136}"/>
    <hyperlink ref="A51" location="Illustrasjoner!A41" display="Polarisvegen" xr:uid="{55A95032-87B9-4430-8410-C900720EDA66}"/>
    <hyperlink ref="A52" location="Illustrasjoner!A42" display="Polarisvegen" xr:uid="{3CEA6824-4F6F-4116-B8B8-21AF1AEAAD45}"/>
    <hyperlink ref="A53" location="Illustrasjoner!A43" display="Siriusvegen" xr:uid="{D4C2658F-BAB5-41EF-AFE0-47F5F809F053}"/>
    <hyperlink ref="A54" location="Illustrasjoner!A44" display="Pegasusvn." xr:uid="{7C341A68-E2A5-4C59-9691-274E405BD738}"/>
    <hyperlink ref="A55" location="Illustrasjoner!A45" display="Pegasusvn." xr:uid="{E7C5FCF9-A8B6-4BB7-A868-DBC5030EB20F}"/>
    <hyperlink ref="A56" location="Illustrasjoner!A46" display="Pegasusvn." xr:uid="{4EDB695C-1BEF-40E1-93B0-BFBD15C489E8}"/>
    <hyperlink ref="A57" location="Illustrasjoner!A47" display="Pegasusvn." xr:uid="{86BC7596-BAD3-4C2B-BFFB-991B7927047E}"/>
    <hyperlink ref="A58" location="Illustrasjoner!A48" display="Kjølen" xr:uid="{D98FBCD7-B350-4CE2-8303-56ECAEE2BD3E}"/>
    <hyperlink ref="A59" location="Illustrasjoner!A49" display="Kjølen" xr:uid="{41B58A0A-EEC5-4A1A-A175-F0B8998D621B}"/>
    <hyperlink ref="A60" location="Illustrasjoner!A50" display="Skorpionen" xr:uid="{62DA73C5-93CE-4526-AFBF-5D0B8EA666B7}"/>
    <hyperlink ref="A61" location="Illustrasjoner!A51" display="Skorpionen" xr:uid="{D71CD8BA-529D-457C-8802-0D07F16E89A8}"/>
    <hyperlink ref="A62" location="Illustrasjoner!A52" display="Skorpionen" xr:uid="{D35D781F-BBA2-4C03-846C-64F404CDD153}"/>
    <hyperlink ref="A64" location="Illustrasjoner!A54" display="Skorpionen" xr:uid="{5FD85F20-5928-4917-A5AB-8272AE43DAEC}"/>
    <hyperlink ref="A63" location="Illustrasjoner!A53" display="Skorpionen" xr:uid="{0E7EC824-3956-4EB7-8BA6-539C72214C5E}"/>
    <hyperlink ref="A65" location="Illustrasjoner!A55" display="Jomfrustien" xr:uid="{C7647B6F-BA89-439A-B026-FFF2A8428285}"/>
    <hyperlink ref="A66" location="Illustrasjoner!A56" display="Ørnestubben" xr:uid="{A89DDAF9-CA51-4C94-8080-4A07F68F75C9}"/>
    <hyperlink ref="A67" location="Illustrasjoner!A57" display="Vekta" xr:uid="{FF41F67D-49C5-48F5-A648-B4A6F27CA9CF}"/>
    <hyperlink ref="A68" location="Illustrasjoner!A58" display="Vekta" xr:uid="{421A13A4-1A9D-4FF9-8CAB-1B0573005F15}"/>
    <hyperlink ref="A69" location="Illustrasjoner!A59" display="Vekta" xr:uid="{BC670D62-AEBE-41BC-84E5-CEA949803CE4}"/>
    <hyperlink ref="A70" location="Illustrasjoner!A60" display="Vekta" xr:uid="{AAF4D56E-6778-4D2F-BEB6-8B96037EBA9D}"/>
    <hyperlink ref="A71" location="Illustrasjoner!A61" display="Løvebakken" xr:uid="{1D89BD4A-B7C2-441C-8AB4-FD44BC50D22F}"/>
    <hyperlink ref="A72" location="Illustrasjoner!A62" display="Fønikslia" xr:uid="{7D111299-D632-4463-A6EB-CC959265DD56}"/>
    <hyperlink ref="A73" location="Illustrasjoner!A63" display="Vinkelhaken" xr:uid="{5D34C0DD-F93F-4D18-A338-FD609C400416}"/>
    <hyperlink ref="A74" location="Illustrasjoner!A64" display="Skytten" xr:uid="{1D963A80-23EC-4B89-B3A7-8DA966F9E781}"/>
    <hyperlink ref="A75" location="Illustrasjoner!A65" display="Enhjørningen" xr:uid="{C281BCCC-4726-4501-91CB-D32130159FEE}"/>
    <hyperlink ref="A76" location="Illustrasjoner!A66" display="Enhjørningen" xr:uid="{8BAE7AD5-E8CD-4B1D-94AF-C846E7D5C831}"/>
    <hyperlink ref="A77" location="Illustrasjoner!A67" display="Krepsen" xr:uid="{3C4DC548-FF2B-499F-8138-2374FF2044A7}"/>
    <hyperlink ref="A78" location="Illustrasjoner!A68" display="Krepsen" xr:uid="{0BD890D6-EE6A-40D4-B1F2-7E575C0B5C27}"/>
    <hyperlink ref="A79" location="Illustrasjoner!A69" display="Krepsen" xr:uid="{E11901B0-FC41-4D4B-8956-F215B3C5BC33}"/>
    <hyperlink ref="A80" location="Illustrasjoner!A70" display="Krepsen" xr:uid="{1EE48658-5360-4054-9DF9-735A9AEDC275}"/>
    <hyperlink ref="A81" location="Illustrasjoner!A71" display="Jupitervegen" xr:uid="{A712748E-18EB-4816-B3DD-2F13C8EB9198}"/>
    <hyperlink ref="A82" location="Illustrasjoner!A72" display="Sekstanten" xr:uid="{7E13D5BD-8351-4912-9F22-E4E8B356F49F}"/>
    <hyperlink ref="A83" location="Illustrasjoner!A73" display="Sekstanten" xr:uid="{E3625835-70AD-41CD-82D3-C2613DFD7947}"/>
    <hyperlink ref="A84" location="Illustrasjoner!A74" display="Sekstanten" xr:uid="{AFCBE17D-10A0-4314-9231-05D938A99A0C}"/>
    <hyperlink ref="A85" location="Illustrasjoner!A75" display="Jupitervegen" xr:uid="{CFCA7DB2-D695-45BC-B455-EFF73E02A2A6}"/>
    <hyperlink ref="A86" location="Illustrasjoner!A76" display="Plutosvingen" xr:uid="{01499FE6-555C-4BE0-8D0E-2CACE684F7BE}"/>
    <hyperlink ref="A87" location="Illustrasjoner!A77" display="Jupitervegen" xr:uid="{9797964D-3575-4628-BE6C-9794E7756FF2}"/>
    <hyperlink ref="A20" location="Illustrasjoner!A12" display="Idrettsplassen" xr:uid="{B60D83F9-956C-4C16-A144-501E8D98FD55}"/>
    <hyperlink ref="A23" location="Illustrasjoner!A15" display="Idrettsplassen" xr:uid="{C24669C1-772E-4332-A476-68FEED5EA87E}"/>
    <hyperlink ref="A43" location="Illustrasjoner!A78" display="Geminivegen" xr:uid="{E3B23700-5436-4F34-8441-7CD6D2ADFF83}"/>
    <hyperlink ref="A49" location="Illustrasjoner!A79" display="Polarisvegen" xr:uid="{1027992F-2226-4C00-8C6F-BF5D18FF928B}"/>
  </hyperlinks>
  <pageMargins left="0.7" right="0.7" top="0.75" bottom="0.75" header="0.3" footer="0.3"/>
  <pageSetup paperSize="9" orientation="portrait" horizontalDpi="4294967293"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F6EBC-D56B-4395-8E48-F8BC2FEB6B24}">
  <dimension ref="B7:AG218"/>
  <sheetViews>
    <sheetView zoomScale="116" zoomScaleNormal="116" workbookViewId="0">
      <selection activeCell="B7" sqref="B7"/>
    </sheetView>
  </sheetViews>
  <sheetFormatPr baseColWidth="10" defaultColWidth="10.85546875" defaultRowHeight="15" x14ac:dyDescent="0.25"/>
  <cols>
    <col min="1" max="1" width="10.85546875" style="11"/>
    <col min="2" max="2" width="37.5703125" style="13" customWidth="1"/>
    <col min="3" max="3" width="8.85546875" style="11" customWidth="1"/>
    <col min="4" max="4" width="12.85546875" style="11" customWidth="1"/>
    <col min="5" max="5" width="10.85546875" style="11"/>
    <col min="6" max="6" width="15.5703125" style="11" customWidth="1"/>
    <col min="7" max="7" width="23.140625" style="11" customWidth="1"/>
    <col min="8" max="8" width="35.5703125" style="11" customWidth="1"/>
    <col min="9" max="9" width="45.140625" style="11" customWidth="1"/>
    <col min="10" max="11" width="11" style="11" bestFit="1" customWidth="1"/>
    <col min="12" max="12" width="14.85546875" style="11" bestFit="1" customWidth="1"/>
    <col min="13" max="16384" width="10.85546875" style="11"/>
  </cols>
  <sheetData>
    <row r="7" spans="2:9" ht="30" x14ac:dyDescent="0.25">
      <c r="B7" s="19" t="s">
        <v>130</v>
      </c>
      <c r="C7" s="19" t="s">
        <v>129</v>
      </c>
      <c r="D7" s="19" t="s">
        <v>128</v>
      </c>
      <c r="E7" s="19" t="s">
        <v>127</v>
      </c>
      <c r="F7" s="19" t="s">
        <v>136</v>
      </c>
      <c r="G7" s="20" t="s">
        <v>138</v>
      </c>
      <c r="H7" s="20" t="s">
        <v>139</v>
      </c>
      <c r="I7" s="19" t="s">
        <v>140</v>
      </c>
    </row>
    <row r="8" spans="2:9" hidden="1" x14ac:dyDescent="0.25">
      <c r="B8" s="21" t="s">
        <v>126</v>
      </c>
      <c r="C8" s="18">
        <v>1</v>
      </c>
      <c r="D8" s="18" t="s">
        <v>118</v>
      </c>
      <c r="E8" s="18">
        <v>2000</v>
      </c>
      <c r="F8" s="18" t="s">
        <v>137</v>
      </c>
      <c r="G8" s="18"/>
      <c r="H8" s="18"/>
      <c r="I8" s="18"/>
    </row>
    <row r="9" spans="2:9" hidden="1" x14ac:dyDescent="0.25">
      <c r="B9" s="22" t="s">
        <v>126</v>
      </c>
      <c r="C9" s="18">
        <v>2</v>
      </c>
      <c r="D9" s="18" t="s">
        <v>118</v>
      </c>
      <c r="E9" s="18">
        <v>2000</v>
      </c>
      <c r="F9" s="18" t="s">
        <v>12</v>
      </c>
      <c r="G9" s="18"/>
      <c r="H9" s="18"/>
      <c r="I9" s="18"/>
    </row>
    <row r="10" spans="2:9" hidden="1" x14ac:dyDescent="0.25">
      <c r="B10" s="22" t="s">
        <v>126</v>
      </c>
      <c r="C10" s="18">
        <v>3</v>
      </c>
      <c r="D10" s="18" t="s">
        <v>118</v>
      </c>
      <c r="E10" s="18">
        <v>2000</v>
      </c>
      <c r="F10" s="18" t="s">
        <v>20</v>
      </c>
      <c r="G10" s="18"/>
      <c r="H10" s="18"/>
      <c r="I10" s="18"/>
    </row>
    <row r="11" spans="2:9" hidden="1" x14ac:dyDescent="0.25">
      <c r="B11" s="21" t="s">
        <v>126</v>
      </c>
      <c r="C11" s="18">
        <v>4</v>
      </c>
      <c r="D11" s="18" t="s">
        <v>118</v>
      </c>
      <c r="E11" s="18">
        <v>2000</v>
      </c>
      <c r="F11" s="18"/>
      <c r="G11" s="18"/>
      <c r="H11" s="18"/>
      <c r="I11" s="18"/>
    </row>
    <row r="12" spans="2:9" hidden="1" x14ac:dyDescent="0.25">
      <c r="B12" s="21" t="s">
        <v>126</v>
      </c>
      <c r="C12" s="18">
        <v>5</v>
      </c>
      <c r="D12" s="18" t="s">
        <v>118</v>
      </c>
      <c r="E12" s="18">
        <v>2000</v>
      </c>
      <c r="F12" s="18"/>
      <c r="G12" s="18"/>
      <c r="H12" s="18"/>
      <c r="I12" s="18"/>
    </row>
    <row r="13" spans="2:9" hidden="1" x14ac:dyDescent="0.25">
      <c r="B13" s="21" t="s">
        <v>126</v>
      </c>
      <c r="C13" s="18">
        <v>6</v>
      </c>
      <c r="D13" s="18" t="s">
        <v>118</v>
      </c>
      <c r="E13" s="18">
        <v>2000</v>
      </c>
      <c r="F13" s="18"/>
      <c r="G13" s="18"/>
      <c r="H13" s="18"/>
      <c r="I13" s="18"/>
    </row>
    <row r="14" spans="2:9" hidden="1" x14ac:dyDescent="0.25">
      <c r="B14" s="21" t="s">
        <v>126</v>
      </c>
      <c r="C14" s="18">
        <v>7</v>
      </c>
      <c r="D14" s="18" t="s">
        <v>118</v>
      </c>
      <c r="E14" s="18">
        <v>2000</v>
      </c>
      <c r="F14" s="18"/>
      <c r="G14" s="18"/>
      <c r="H14" s="18"/>
      <c r="I14" s="18"/>
    </row>
    <row r="15" spans="2:9" hidden="1" x14ac:dyDescent="0.25">
      <c r="B15" s="21" t="s">
        <v>126</v>
      </c>
      <c r="C15" s="18">
        <v>8</v>
      </c>
      <c r="D15" s="18" t="s">
        <v>118</v>
      </c>
      <c r="E15" s="18">
        <v>2000</v>
      </c>
      <c r="F15" s="18"/>
      <c r="G15" s="18"/>
      <c r="H15" s="18"/>
      <c r="I15" s="18"/>
    </row>
    <row r="16" spans="2:9" hidden="1" x14ac:dyDescent="0.25">
      <c r="B16" s="21" t="s">
        <v>126</v>
      </c>
      <c r="C16" s="18">
        <v>9</v>
      </c>
      <c r="D16" s="18" t="s">
        <v>118</v>
      </c>
      <c r="E16" s="18">
        <v>2000</v>
      </c>
      <c r="F16" s="18"/>
      <c r="G16" s="18"/>
      <c r="H16" s="18"/>
      <c r="I16" s="18"/>
    </row>
    <row r="17" spans="2:9" hidden="1" x14ac:dyDescent="0.25">
      <c r="B17" s="21" t="s">
        <v>126</v>
      </c>
      <c r="C17" s="18">
        <v>10</v>
      </c>
      <c r="D17" s="18" t="s">
        <v>118</v>
      </c>
      <c r="E17" s="18">
        <v>2000</v>
      </c>
      <c r="F17" s="18"/>
      <c r="G17" s="18"/>
      <c r="H17" s="18"/>
      <c r="I17" s="18"/>
    </row>
    <row r="18" spans="2:9" hidden="1" x14ac:dyDescent="0.25">
      <c r="B18" s="21" t="s">
        <v>126</v>
      </c>
      <c r="C18" s="18">
        <v>11</v>
      </c>
      <c r="D18" s="18" t="s">
        <v>118</v>
      </c>
      <c r="E18" s="18">
        <v>2000</v>
      </c>
      <c r="F18" s="18"/>
      <c r="G18" s="18"/>
      <c r="H18" s="18"/>
      <c r="I18" s="18"/>
    </row>
    <row r="19" spans="2:9" hidden="1" x14ac:dyDescent="0.25">
      <c r="B19" s="21" t="s">
        <v>126</v>
      </c>
      <c r="C19" s="18">
        <v>12</v>
      </c>
      <c r="D19" s="18" t="s">
        <v>118</v>
      </c>
      <c r="E19" s="18">
        <v>2000</v>
      </c>
      <c r="F19" s="18"/>
      <c r="G19" s="18"/>
      <c r="H19" s="18"/>
      <c r="I19" s="18"/>
    </row>
    <row r="20" spans="2:9" hidden="1" x14ac:dyDescent="0.25">
      <c r="B20" s="21" t="s">
        <v>126</v>
      </c>
      <c r="C20" s="18">
        <v>13</v>
      </c>
      <c r="D20" s="18" t="s">
        <v>118</v>
      </c>
      <c r="E20" s="18">
        <v>2000</v>
      </c>
      <c r="F20" s="18"/>
      <c r="G20" s="18"/>
      <c r="H20" s="18"/>
      <c r="I20" s="18"/>
    </row>
    <row r="21" spans="2:9" hidden="1" x14ac:dyDescent="0.25">
      <c r="B21" s="21" t="s">
        <v>126</v>
      </c>
      <c r="C21" s="18">
        <v>14</v>
      </c>
      <c r="D21" s="18" t="s">
        <v>118</v>
      </c>
      <c r="E21" s="18">
        <v>2000</v>
      </c>
      <c r="F21" s="18"/>
      <c r="G21" s="18"/>
      <c r="H21" s="18"/>
      <c r="I21" s="18"/>
    </row>
    <row r="22" spans="2:9" hidden="1" x14ac:dyDescent="0.25">
      <c r="B22" s="21" t="s">
        <v>126</v>
      </c>
      <c r="C22" s="18">
        <v>15</v>
      </c>
      <c r="D22" s="18" t="s">
        <v>118</v>
      </c>
      <c r="E22" s="18">
        <v>2000</v>
      </c>
      <c r="F22" s="18"/>
      <c r="G22" s="18"/>
      <c r="H22" s="18"/>
      <c r="I22" s="18"/>
    </row>
    <row r="23" spans="2:9" hidden="1" x14ac:dyDescent="0.25">
      <c r="B23" s="21" t="s">
        <v>126</v>
      </c>
      <c r="C23" s="18">
        <v>16</v>
      </c>
      <c r="D23" s="18" t="s">
        <v>118</v>
      </c>
      <c r="E23" s="18">
        <v>2000</v>
      </c>
      <c r="F23" s="18"/>
      <c r="G23" s="18"/>
      <c r="H23" s="18"/>
      <c r="I23" s="18"/>
    </row>
    <row r="24" spans="2:9" hidden="1" x14ac:dyDescent="0.25">
      <c r="B24" s="18" t="s">
        <v>126</v>
      </c>
      <c r="C24" s="18">
        <v>17</v>
      </c>
      <c r="D24" s="18" t="s">
        <v>118</v>
      </c>
      <c r="E24" s="18">
        <v>2000</v>
      </c>
      <c r="F24" s="18"/>
      <c r="G24" s="18"/>
      <c r="H24" s="18"/>
      <c r="I24" s="18"/>
    </row>
    <row r="25" spans="2:9" hidden="1" x14ac:dyDescent="0.25">
      <c r="B25" s="18" t="s">
        <v>126</v>
      </c>
      <c r="C25" s="18">
        <v>18</v>
      </c>
      <c r="D25" s="18" t="s">
        <v>118</v>
      </c>
      <c r="E25" s="18">
        <v>2000</v>
      </c>
      <c r="F25" s="18"/>
      <c r="G25" s="18"/>
      <c r="H25" s="18"/>
      <c r="I25" s="18"/>
    </row>
    <row r="26" spans="2:9" hidden="1" x14ac:dyDescent="0.25">
      <c r="B26" s="18" t="s">
        <v>126</v>
      </c>
      <c r="C26" s="18">
        <v>19</v>
      </c>
      <c r="D26" s="18" t="s">
        <v>118</v>
      </c>
      <c r="E26" s="18">
        <v>2000</v>
      </c>
      <c r="F26" s="18"/>
      <c r="G26" s="18"/>
      <c r="H26" s="18"/>
      <c r="I26" s="18"/>
    </row>
    <row r="27" spans="2:9" hidden="1" x14ac:dyDescent="0.25">
      <c r="B27" s="18" t="s">
        <v>126</v>
      </c>
      <c r="C27" s="18">
        <v>20</v>
      </c>
      <c r="D27" s="18" t="s">
        <v>118</v>
      </c>
      <c r="E27" s="18">
        <v>2000</v>
      </c>
      <c r="F27" s="18"/>
      <c r="G27" s="18"/>
      <c r="H27" s="18"/>
      <c r="I27" s="18"/>
    </row>
    <row r="28" spans="2:9" hidden="1" x14ac:dyDescent="0.25">
      <c r="B28" s="18" t="s">
        <v>126</v>
      </c>
      <c r="C28" s="18">
        <v>21</v>
      </c>
      <c r="D28" s="18" t="s">
        <v>118</v>
      </c>
      <c r="E28" s="18">
        <v>2000</v>
      </c>
      <c r="F28" s="18"/>
      <c r="G28" s="18"/>
      <c r="H28" s="18"/>
      <c r="I28" s="18"/>
    </row>
    <row r="29" spans="2:9" hidden="1" x14ac:dyDescent="0.25">
      <c r="B29" s="18" t="s">
        <v>126</v>
      </c>
      <c r="C29" s="18">
        <v>22</v>
      </c>
      <c r="D29" s="18" t="s">
        <v>118</v>
      </c>
      <c r="E29" s="18">
        <v>2000</v>
      </c>
      <c r="F29" s="18"/>
      <c r="G29" s="18"/>
      <c r="H29" s="18"/>
      <c r="I29" s="18"/>
    </row>
    <row r="30" spans="2:9" hidden="1" x14ac:dyDescent="0.25">
      <c r="B30" s="18" t="s">
        <v>126</v>
      </c>
      <c r="C30" s="18">
        <v>23</v>
      </c>
      <c r="D30" s="18" t="s">
        <v>118</v>
      </c>
      <c r="E30" s="18">
        <v>2000</v>
      </c>
      <c r="F30" s="18"/>
      <c r="G30" s="18"/>
      <c r="H30" s="18"/>
      <c r="I30" s="18"/>
    </row>
    <row r="31" spans="2:9" hidden="1" x14ac:dyDescent="0.25">
      <c r="B31" s="18" t="s">
        <v>126</v>
      </c>
      <c r="C31" s="18">
        <v>24</v>
      </c>
      <c r="D31" s="18" t="s">
        <v>118</v>
      </c>
      <c r="E31" s="18">
        <v>2000</v>
      </c>
      <c r="F31" s="18"/>
      <c r="G31" s="18"/>
      <c r="H31" s="18"/>
      <c r="I31" s="18"/>
    </row>
    <row r="32" spans="2:9" hidden="1" x14ac:dyDescent="0.25">
      <c r="B32" s="18" t="s">
        <v>126</v>
      </c>
      <c r="C32" s="18">
        <v>25</v>
      </c>
      <c r="D32" s="18" t="s">
        <v>118</v>
      </c>
      <c r="E32" s="18">
        <v>2000</v>
      </c>
      <c r="F32" s="18"/>
      <c r="G32" s="18"/>
      <c r="H32" s="18"/>
      <c r="I32" s="18"/>
    </row>
    <row r="33" spans="2:9" hidden="1" x14ac:dyDescent="0.25">
      <c r="B33" s="18" t="s">
        <v>126</v>
      </c>
      <c r="C33" s="18">
        <v>26</v>
      </c>
      <c r="D33" s="18" t="s">
        <v>118</v>
      </c>
      <c r="E33" s="18">
        <v>2000</v>
      </c>
      <c r="F33" s="18"/>
      <c r="G33" s="18"/>
      <c r="H33" s="18"/>
      <c r="I33" s="18"/>
    </row>
    <row r="34" spans="2:9" hidden="1" x14ac:dyDescent="0.25">
      <c r="B34" s="18" t="s">
        <v>126</v>
      </c>
      <c r="C34" s="18">
        <v>27</v>
      </c>
      <c r="D34" s="18" t="s">
        <v>118</v>
      </c>
      <c r="E34" s="18">
        <v>2000</v>
      </c>
      <c r="F34" s="18"/>
      <c r="G34" s="18"/>
      <c r="H34" s="18"/>
      <c r="I34" s="18"/>
    </row>
    <row r="35" spans="2:9" hidden="1" x14ac:dyDescent="0.25">
      <c r="B35" s="18" t="s">
        <v>126</v>
      </c>
      <c r="C35" s="18">
        <v>28</v>
      </c>
      <c r="D35" s="18" t="s">
        <v>118</v>
      </c>
      <c r="E35" s="18">
        <v>2000</v>
      </c>
      <c r="F35" s="18"/>
      <c r="G35" s="18"/>
      <c r="H35" s="18"/>
      <c r="I35" s="18"/>
    </row>
    <row r="36" spans="2:9" hidden="1" x14ac:dyDescent="0.25">
      <c r="B36" s="18" t="s">
        <v>126</v>
      </c>
      <c r="C36" s="18">
        <v>29</v>
      </c>
      <c r="D36" s="18" t="s">
        <v>118</v>
      </c>
      <c r="E36" s="18">
        <v>2000</v>
      </c>
      <c r="F36" s="18"/>
      <c r="G36" s="18"/>
      <c r="H36" s="18"/>
      <c r="I36" s="18"/>
    </row>
    <row r="37" spans="2:9" hidden="1" x14ac:dyDescent="0.25">
      <c r="B37" s="18" t="s">
        <v>126</v>
      </c>
      <c r="C37" s="18">
        <v>30</v>
      </c>
      <c r="D37" s="18" t="s">
        <v>118</v>
      </c>
      <c r="E37" s="18">
        <v>2000</v>
      </c>
      <c r="F37" s="18"/>
      <c r="G37" s="18"/>
      <c r="H37" s="18"/>
      <c r="I37" s="18"/>
    </row>
    <row r="38" spans="2:9" hidden="1" x14ac:dyDescent="0.25">
      <c r="B38" s="18" t="s">
        <v>126</v>
      </c>
      <c r="C38" s="18">
        <v>31</v>
      </c>
      <c r="D38" s="18" t="s">
        <v>118</v>
      </c>
      <c r="E38" s="18">
        <v>2000</v>
      </c>
      <c r="F38" s="18"/>
      <c r="G38" s="18"/>
      <c r="H38" s="18"/>
      <c r="I38" s="18"/>
    </row>
    <row r="39" spans="2:9" hidden="1" x14ac:dyDescent="0.25">
      <c r="B39" s="18" t="s">
        <v>126</v>
      </c>
      <c r="C39" s="18">
        <v>32</v>
      </c>
      <c r="D39" s="18" t="s">
        <v>118</v>
      </c>
      <c r="E39" s="18">
        <v>2000</v>
      </c>
      <c r="F39" s="18"/>
      <c r="G39" s="18"/>
      <c r="H39" s="18"/>
      <c r="I39" s="18"/>
    </row>
    <row r="40" spans="2:9" x14ac:dyDescent="0.25">
      <c r="B40" s="23" t="s">
        <v>141</v>
      </c>
      <c r="C40" s="18">
        <v>1</v>
      </c>
      <c r="D40" s="18" t="s">
        <v>118</v>
      </c>
      <c r="E40" s="18">
        <v>2000</v>
      </c>
      <c r="F40" s="18" t="s">
        <v>137</v>
      </c>
      <c r="G40" s="18"/>
      <c r="H40" s="18"/>
      <c r="I40" s="18"/>
    </row>
    <row r="41" spans="2:9" x14ac:dyDescent="0.25">
      <c r="B41" s="23" t="s">
        <v>141</v>
      </c>
      <c r="C41" s="18">
        <v>2</v>
      </c>
      <c r="D41" s="18" t="s">
        <v>118</v>
      </c>
      <c r="E41" s="18">
        <v>2000</v>
      </c>
      <c r="F41" s="18" t="s">
        <v>137</v>
      </c>
      <c r="G41" s="18"/>
      <c r="H41" s="18"/>
      <c r="I41" s="18"/>
    </row>
    <row r="42" spans="2:9" x14ac:dyDescent="0.25">
      <c r="B42" s="23" t="s">
        <v>141</v>
      </c>
      <c r="C42" s="18">
        <v>3</v>
      </c>
      <c r="D42" s="18" t="s">
        <v>118</v>
      </c>
      <c r="E42" s="18">
        <v>2000</v>
      </c>
      <c r="F42" s="18" t="s">
        <v>137</v>
      </c>
      <c r="G42" s="18"/>
      <c r="H42" s="18"/>
      <c r="I42" s="18"/>
    </row>
    <row r="43" spans="2:9" x14ac:dyDescent="0.25">
      <c r="B43" s="23" t="s">
        <v>141</v>
      </c>
      <c r="C43" s="18">
        <v>4</v>
      </c>
      <c r="D43" s="18" t="s">
        <v>118</v>
      </c>
      <c r="E43" s="18">
        <v>2000</v>
      </c>
      <c r="F43" s="18" t="s">
        <v>137</v>
      </c>
      <c r="G43" s="18"/>
      <c r="H43" s="18"/>
      <c r="I43" s="18"/>
    </row>
    <row r="44" spans="2:9" x14ac:dyDescent="0.25">
      <c r="B44" s="23" t="s">
        <v>141</v>
      </c>
      <c r="C44" s="18">
        <v>5</v>
      </c>
      <c r="D44" s="18" t="s">
        <v>118</v>
      </c>
      <c r="E44" s="18">
        <v>2000</v>
      </c>
      <c r="F44" s="18" t="s">
        <v>137</v>
      </c>
      <c r="G44" s="18"/>
      <c r="H44" s="18"/>
      <c r="I44" s="18"/>
    </row>
    <row r="45" spans="2:9" x14ac:dyDescent="0.25">
      <c r="B45" s="23" t="s">
        <v>141</v>
      </c>
      <c r="C45" s="18">
        <v>6</v>
      </c>
      <c r="D45" s="18" t="s">
        <v>118</v>
      </c>
      <c r="E45" s="18">
        <v>2000</v>
      </c>
      <c r="F45" s="18" t="s">
        <v>137</v>
      </c>
      <c r="G45" s="18"/>
      <c r="H45" s="18"/>
      <c r="I45" s="18"/>
    </row>
    <row r="46" spans="2:9" x14ac:dyDescent="0.25">
      <c r="B46" s="23" t="s">
        <v>141</v>
      </c>
      <c r="C46" s="18">
        <v>7</v>
      </c>
      <c r="D46" s="18" t="s">
        <v>118</v>
      </c>
      <c r="E46" s="18">
        <v>2000</v>
      </c>
      <c r="F46" s="18" t="s">
        <v>137</v>
      </c>
      <c r="G46" s="18"/>
      <c r="H46" s="18"/>
      <c r="I46" s="18"/>
    </row>
    <row r="47" spans="2:9" x14ac:dyDescent="0.25">
      <c r="B47" s="23" t="s">
        <v>141</v>
      </c>
      <c r="C47" s="18">
        <v>8</v>
      </c>
      <c r="D47" s="18" t="s">
        <v>118</v>
      </c>
      <c r="E47" s="18">
        <v>2000</v>
      </c>
      <c r="F47" s="18" t="s">
        <v>137</v>
      </c>
      <c r="G47" s="18"/>
      <c r="H47" s="18"/>
      <c r="I47" s="18"/>
    </row>
    <row r="48" spans="2:9" x14ac:dyDescent="0.25">
      <c r="B48" s="23" t="s">
        <v>141</v>
      </c>
      <c r="C48" s="18">
        <v>9</v>
      </c>
      <c r="D48" s="18" t="s">
        <v>118</v>
      </c>
      <c r="E48" s="18">
        <v>2000</v>
      </c>
      <c r="F48" s="18" t="s">
        <v>137</v>
      </c>
      <c r="G48" s="18"/>
      <c r="H48" s="18"/>
      <c r="I48" s="18"/>
    </row>
    <row r="49" spans="2:9" x14ac:dyDescent="0.25">
      <c r="B49" s="24" t="s">
        <v>144</v>
      </c>
      <c r="C49" s="18">
        <v>1</v>
      </c>
      <c r="D49" s="18" t="s">
        <v>118</v>
      </c>
      <c r="E49" s="18">
        <v>2000</v>
      </c>
      <c r="F49" s="18" t="s">
        <v>137</v>
      </c>
      <c r="G49" s="18"/>
      <c r="H49" s="18"/>
      <c r="I49" s="18"/>
    </row>
    <row r="50" spans="2:9" x14ac:dyDescent="0.25">
      <c r="B50" s="24" t="s">
        <v>144</v>
      </c>
      <c r="C50" s="18">
        <v>2</v>
      </c>
      <c r="D50" s="18" t="s">
        <v>118</v>
      </c>
      <c r="E50" s="18">
        <v>2000</v>
      </c>
      <c r="F50" s="18" t="s">
        <v>137</v>
      </c>
      <c r="G50" s="18"/>
      <c r="H50" s="18"/>
      <c r="I50" s="18"/>
    </row>
    <row r="51" spans="2:9" x14ac:dyDescent="0.25">
      <c r="B51" s="24" t="s">
        <v>144</v>
      </c>
      <c r="C51" s="18">
        <v>3</v>
      </c>
      <c r="D51" s="18" t="s">
        <v>118</v>
      </c>
      <c r="E51" s="18">
        <v>2000</v>
      </c>
      <c r="F51" s="18" t="s">
        <v>137</v>
      </c>
      <c r="G51" s="18"/>
      <c r="H51" s="18"/>
      <c r="I51" s="18"/>
    </row>
    <row r="52" spans="2:9" x14ac:dyDescent="0.25">
      <c r="B52" s="24" t="s">
        <v>144</v>
      </c>
      <c r="C52" s="18">
        <v>4</v>
      </c>
      <c r="D52" s="18" t="s">
        <v>118</v>
      </c>
      <c r="E52" s="18">
        <v>2000</v>
      </c>
      <c r="F52" s="18" t="s">
        <v>137</v>
      </c>
      <c r="G52" s="18"/>
      <c r="H52" s="18"/>
      <c r="I52" s="18"/>
    </row>
    <row r="53" spans="2:9" x14ac:dyDescent="0.25">
      <c r="B53" s="24" t="s">
        <v>144</v>
      </c>
      <c r="C53" s="18">
        <v>5</v>
      </c>
      <c r="D53" s="18" t="s">
        <v>118</v>
      </c>
      <c r="E53" s="18">
        <v>2000</v>
      </c>
      <c r="F53" s="18" t="s">
        <v>137</v>
      </c>
      <c r="G53" s="18"/>
      <c r="H53" s="18"/>
      <c r="I53" s="18"/>
    </row>
    <row r="54" spans="2:9" x14ac:dyDescent="0.25">
      <c r="B54" s="24" t="s">
        <v>144</v>
      </c>
      <c r="C54" s="18">
        <v>6</v>
      </c>
      <c r="D54" s="18" t="s">
        <v>118</v>
      </c>
      <c r="E54" s="18">
        <v>2000</v>
      </c>
      <c r="F54" s="18" t="s">
        <v>137</v>
      </c>
      <c r="G54" s="18"/>
      <c r="H54" s="18"/>
      <c r="I54" s="18"/>
    </row>
    <row r="55" spans="2:9" x14ac:dyDescent="0.25">
      <c r="B55" s="24" t="s">
        <v>144</v>
      </c>
      <c r="C55" s="18">
        <v>7</v>
      </c>
      <c r="D55" s="18" t="s">
        <v>118</v>
      </c>
      <c r="E55" s="18">
        <v>2000</v>
      </c>
      <c r="F55" s="18" t="s">
        <v>137</v>
      </c>
      <c r="G55" s="18"/>
      <c r="H55" s="18"/>
      <c r="I55" s="18"/>
    </row>
    <row r="56" spans="2:9" ht="14.45" customHeight="1" x14ac:dyDescent="0.25">
      <c r="B56" s="24" t="s">
        <v>144</v>
      </c>
      <c r="C56" s="18">
        <v>8</v>
      </c>
      <c r="D56" s="18" t="s">
        <v>119</v>
      </c>
      <c r="E56" s="18">
        <v>2017</v>
      </c>
      <c r="F56" s="18" t="s">
        <v>137</v>
      </c>
      <c r="G56" s="18"/>
      <c r="H56" s="18"/>
      <c r="I56" s="18"/>
    </row>
    <row r="57" spans="2:9" x14ac:dyDescent="0.25">
      <c r="B57" s="24" t="s">
        <v>144</v>
      </c>
      <c r="C57" s="18">
        <v>9</v>
      </c>
      <c r="D57" s="18" t="s">
        <v>118</v>
      </c>
      <c r="E57" s="18">
        <v>2000</v>
      </c>
      <c r="F57" s="18" t="s">
        <v>137</v>
      </c>
      <c r="G57" s="18"/>
      <c r="H57" s="18"/>
      <c r="I57" s="18"/>
    </row>
    <row r="58" spans="2:9" x14ac:dyDescent="0.25">
      <c r="B58" s="24" t="s">
        <v>144</v>
      </c>
      <c r="C58" s="18">
        <v>10</v>
      </c>
      <c r="D58" s="18" t="s">
        <v>118</v>
      </c>
      <c r="E58" s="18">
        <v>2000</v>
      </c>
      <c r="F58" s="18" t="s">
        <v>137</v>
      </c>
      <c r="G58" s="18"/>
      <c r="H58" s="18"/>
      <c r="I58" s="18"/>
    </row>
    <row r="59" spans="2:9" x14ac:dyDescent="0.25">
      <c r="B59" s="24" t="s">
        <v>144</v>
      </c>
      <c r="C59" s="18">
        <v>11</v>
      </c>
      <c r="D59" s="18" t="s">
        <v>118</v>
      </c>
      <c r="E59" s="18">
        <v>2000</v>
      </c>
      <c r="F59" s="18" t="s">
        <v>137</v>
      </c>
      <c r="G59" s="18"/>
      <c r="H59" s="18"/>
      <c r="I59" s="18"/>
    </row>
    <row r="60" spans="2:9" x14ac:dyDescent="0.25">
      <c r="B60" s="24" t="s">
        <v>144</v>
      </c>
      <c r="C60" s="18">
        <v>12</v>
      </c>
      <c r="D60" s="18" t="s">
        <v>118</v>
      </c>
      <c r="E60" s="18">
        <v>2000</v>
      </c>
      <c r="F60" s="18" t="s">
        <v>137</v>
      </c>
      <c r="G60" s="18"/>
      <c r="H60" s="18"/>
      <c r="I60" s="18"/>
    </row>
    <row r="61" spans="2:9" x14ac:dyDescent="0.25">
      <c r="B61" s="24" t="s">
        <v>144</v>
      </c>
      <c r="C61" s="18">
        <v>13</v>
      </c>
      <c r="D61" s="18" t="s">
        <v>118</v>
      </c>
      <c r="E61" s="18">
        <v>2000</v>
      </c>
      <c r="F61" s="18" t="s">
        <v>137</v>
      </c>
      <c r="G61" s="18"/>
      <c r="H61" s="18"/>
      <c r="I61" s="18"/>
    </row>
    <row r="62" spans="2:9" x14ac:dyDescent="0.25">
      <c r="B62" s="24" t="s">
        <v>144</v>
      </c>
      <c r="C62" s="18">
        <v>14</v>
      </c>
      <c r="D62" s="18" t="s">
        <v>118</v>
      </c>
      <c r="E62" s="18">
        <v>2000</v>
      </c>
      <c r="F62" s="18" t="s">
        <v>137</v>
      </c>
      <c r="G62" s="18"/>
      <c r="H62" s="18"/>
      <c r="I62" s="18"/>
    </row>
    <row r="63" spans="2:9" x14ac:dyDescent="0.25">
      <c r="B63" s="24" t="s">
        <v>144</v>
      </c>
      <c r="C63" s="18">
        <v>15</v>
      </c>
      <c r="D63" s="18" t="s">
        <v>118</v>
      </c>
      <c r="E63" s="18">
        <v>2000</v>
      </c>
      <c r="F63" s="18" t="s">
        <v>137</v>
      </c>
      <c r="G63" s="18"/>
      <c r="H63" s="18"/>
      <c r="I63" s="18"/>
    </row>
    <row r="64" spans="2:9" x14ac:dyDescent="0.25">
      <c r="B64" s="24" t="s">
        <v>144</v>
      </c>
      <c r="C64" s="18">
        <v>16</v>
      </c>
      <c r="D64" s="18" t="s">
        <v>118</v>
      </c>
      <c r="E64" s="18">
        <v>2000</v>
      </c>
      <c r="F64" s="18" t="s">
        <v>137</v>
      </c>
      <c r="G64" s="18"/>
      <c r="H64" s="18"/>
      <c r="I64" s="18"/>
    </row>
    <row r="65" spans="2:9" x14ac:dyDescent="0.25">
      <c r="B65" s="24" t="s">
        <v>144</v>
      </c>
      <c r="C65" s="18">
        <v>17</v>
      </c>
      <c r="D65" s="18" t="s">
        <v>118</v>
      </c>
      <c r="E65" s="18">
        <v>2000</v>
      </c>
      <c r="F65" s="18" t="s">
        <v>137</v>
      </c>
      <c r="G65" s="18"/>
      <c r="H65" s="18"/>
      <c r="I65" s="18"/>
    </row>
    <row r="66" spans="2:9" x14ac:dyDescent="0.25">
      <c r="B66" s="24" t="s">
        <v>145</v>
      </c>
      <c r="C66" s="18">
        <v>1</v>
      </c>
      <c r="D66" s="18" t="s">
        <v>118</v>
      </c>
      <c r="E66" s="18">
        <v>2000</v>
      </c>
      <c r="F66" s="18" t="s">
        <v>137</v>
      </c>
      <c r="G66" s="18"/>
      <c r="H66" s="18"/>
      <c r="I66" s="18"/>
    </row>
    <row r="67" spans="2:9" ht="14.45" customHeight="1" x14ac:dyDescent="0.25">
      <c r="B67" s="24" t="s">
        <v>145</v>
      </c>
      <c r="C67" s="18">
        <v>2</v>
      </c>
      <c r="D67" s="18" t="s">
        <v>119</v>
      </c>
      <c r="E67" s="18">
        <v>2017</v>
      </c>
      <c r="F67" s="18" t="s">
        <v>137</v>
      </c>
      <c r="G67" s="18"/>
      <c r="H67" s="18"/>
      <c r="I67" s="18"/>
    </row>
    <row r="68" spans="2:9" x14ac:dyDescent="0.25">
      <c r="B68" s="24" t="s">
        <v>145</v>
      </c>
      <c r="C68" s="18">
        <v>3</v>
      </c>
      <c r="D68" s="18" t="s">
        <v>118</v>
      </c>
      <c r="E68" s="18">
        <v>2000</v>
      </c>
      <c r="F68" s="18" t="s">
        <v>137</v>
      </c>
      <c r="G68" s="18"/>
      <c r="H68" s="18"/>
      <c r="I68" s="18"/>
    </row>
    <row r="69" spans="2:9" x14ac:dyDescent="0.25">
      <c r="B69" s="24" t="s">
        <v>145</v>
      </c>
      <c r="C69" s="18">
        <v>4</v>
      </c>
      <c r="D69" s="18" t="s">
        <v>118</v>
      </c>
      <c r="E69" s="18">
        <v>2000</v>
      </c>
      <c r="F69" s="18" t="s">
        <v>137</v>
      </c>
      <c r="G69" s="18"/>
      <c r="H69" s="18"/>
      <c r="I69" s="18"/>
    </row>
    <row r="70" spans="2:9" x14ac:dyDescent="0.25">
      <c r="B70" s="24" t="s">
        <v>145</v>
      </c>
      <c r="C70" s="18">
        <v>5</v>
      </c>
      <c r="D70" s="18" t="s">
        <v>118</v>
      </c>
      <c r="E70" s="18">
        <v>2000</v>
      </c>
      <c r="F70" s="18" t="s">
        <v>137</v>
      </c>
      <c r="G70" s="18"/>
      <c r="H70" s="18"/>
      <c r="I70" s="18"/>
    </row>
    <row r="71" spans="2:9" x14ac:dyDescent="0.25">
      <c r="B71" s="24" t="s">
        <v>145</v>
      </c>
      <c r="C71" s="18">
        <v>6</v>
      </c>
      <c r="D71" s="18" t="s">
        <v>118</v>
      </c>
      <c r="E71" s="18">
        <v>2000</v>
      </c>
      <c r="F71" s="18" t="s">
        <v>137</v>
      </c>
      <c r="G71" s="18"/>
      <c r="H71" s="18"/>
      <c r="I71" s="18"/>
    </row>
    <row r="72" spans="2:9" x14ac:dyDescent="0.25">
      <c r="B72" s="24" t="s">
        <v>145</v>
      </c>
      <c r="C72" s="18">
        <v>7</v>
      </c>
      <c r="D72" s="18" t="s">
        <v>118</v>
      </c>
      <c r="E72" s="18">
        <v>2000</v>
      </c>
      <c r="F72" s="18" t="s">
        <v>137</v>
      </c>
      <c r="G72" s="18"/>
      <c r="H72" s="18"/>
      <c r="I72" s="18"/>
    </row>
    <row r="73" spans="2:9" x14ac:dyDescent="0.25">
      <c r="B73" s="24" t="s">
        <v>145</v>
      </c>
      <c r="C73" s="18">
        <v>8</v>
      </c>
      <c r="D73" s="18" t="s">
        <v>118</v>
      </c>
      <c r="E73" s="18">
        <v>2000</v>
      </c>
      <c r="F73" s="18" t="s">
        <v>137</v>
      </c>
      <c r="G73" s="18"/>
      <c r="H73" s="18"/>
      <c r="I73" s="18"/>
    </row>
    <row r="74" spans="2:9" ht="14.45" customHeight="1" x14ac:dyDescent="0.25">
      <c r="B74" s="24" t="s">
        <v>147</v>
      </c>
      <c r="C74" s="18">
        <v>1</v>
      </c>
      <c r="D74" s="18" t="s">
        <v>119</v>
      </c>
      <c r="E74" s="18">
        <v>2015</v>
      </c>
      <c r="F74" s="18" t="s">
        <v>137</v>
      </c>
      <c r="G74" s="18"/>
      <c r="H74" s="18"/>
      <c r="I74" s="18"/>
    </row>
    <row r="75" spans="2:9" ht="14.45" customHeight="1" x14ac:dyDescent="0.25">
      <c r="B75" s="24" t="s">
        <v>147</v>
      </c>
      <c r="C75" s="18">
        <v>2</v>
      </c>
      <c r="D75" s="18" t="s">
        <v>119</v>
      </c>
      <c r="E75" s="18">
        <v>2015</v>
      </c>
      <c r="F75" s="18" t="s">
        <v>137</v>
      </c>
      <c r="G75" s="18"/>
      <c r="H75" s="18"/>
      <c r="I75" s="18"/>
    </row>
    <row r="76" spans="2:9" ht="14.45" customHeight="1" x14ac:dyDescent="0.25">
      <c r="B76" s="24" t="s">
        <v>147</v>
      </c>
      <c r="C76" s="18">
        <v>3</v>
      </c>
      <c r="D76" s="18" t="s">
        <v>119</v>
      </c>
      <c r="E76" s="18">
        <v>2015</v>
      </c>
      <c r="F76" s="18" t="s">
        <v>137</v>
      </c>
      <c r="G76" s="18"/>
      <c r="H76" s="18"/>
      <c r="I76" s="18"/>
    </row>
    <row r="77" spans="2:9" ht="14.45" customHeight="1" x14ac:dyDescent="0.25">
      <c r="B77" s="24" t="s">
        <v>147</v>
      </c>
      <c r="C77" s="18">
        <v>4</v>
      </c>
      <c r="D77" s="18" t="s">
        <v>119</v>
      </c>
      <c r="E77" s="18">
        <v>2015</v>
      </c>
      <c r="F77" s="18" t="s">
        <v>137</v>
      </c>
      <c r="G77" s="18"/>
      <c r="H77" s="18"/>
      <c r="I77" s="18"/>
    </row>
    <row r="78" spans="2:9" ht="14.45" customHeight="1" x14ac:dyDescent="0.25">
      <c r="B78" s="24" t="s">
        <v>147</v>
      </c>
      <c r="C78" s="18">
        <v>5</v>
      </c>
      <c r="D78" s="18" t="s">
        <v>119</v>
      </c>
      <c r="E78" s="18">
        <v>2015</v>
      </c>
      <c r="F78" s="18" t="s">
        <v>137</v>
      </c>
      <c r="G78" s="18"/>
      <c r="H78" s="18"/>
      <c r="I78" s="18"/>
    </row>
    <row r="79" spans="2:9" ht="14.45" customHeight="1" x14ac:dyDescent="0.25">
      <c r="B79" s="24" t="s">
        <v>147</v>
      </c>
      <c r="C79" s="18">
        <v>6</v>
      </c>
      <c r="D79" s="18" t="s">
        <v>119</v>
      </c>
      <c r="E79" s="18">
        <v>2015</v>
      </c>
      <c r="F79" s="18" t="s">
        <v>137</v>
      </c>
      <c r="G79" s="18"/>
      <c r="H79" s="18"/>
      <c r="I79" s="18"/>
    </row>
    <row r="80" spans="2:9" ht="14.45" customHeight="1" x14ac:dyDescent="0.25">
      <c r="B80" s="24" t="s">
        <v>147</v>
      </c>
      <c r="C80" s="18">
        <v>7</v>
      </c>
      <c r="D80" s="18" t="s">
        <v>119</v>
      </c>
      <c r="E80" s="18">
        <v>2015</v>
      </c>
      <c r="F80" s="18" t="s">
        <v>137</v>
      </c>
      <c r="G80" s="18"/>
      <c r="H80" s="18"/>
      <c r="I80" s="18"/>
    </row>
    <row r="81" spans="2:9" ht="14.45" customHeight="1" x14ac:dyDescent="0.25">
      <c r="B81" s="24" t="s">
        <v>146</v>
      </c>
      <c r="C81" s="18">
        <v>1</v>
      </c>
      <c r="D81" s="18" t="s">
        <v>118</v>
      </c>
      <c r="E81" s="18">
        <v>2000</v>
      </c>
      <c r="F81" s="18" t="s">
        <v>137</v>
      </c>
      <c r="G81" s="18"/>
      <c r="H81" s="18"/>
      <c r="I81" s="18"/>
    </row>
    <row r="82" spans="2:9" ht="14.45" customHeight="1" x14ac:dyDescent="0.25">
      <c r="B82" s="24" t="s">
        <v>146</v>
      </c>
      <c r="C82" s="18">
        <v>2</v>
      </c>
      <c r="D82" s="18" t="s">
        <v>118</v>
      </c>
      <c r="E82" s="18">
        <v>2000</v>
      </c>
      <c r="F82" s="18" t="s">
        <v>137</v>
      </c>
      <c r="G82" s="18"/>
      <c r="H82" s="18"/>
      <c r="I82" s="18"/>
    </row>
    <row r="83" spans="2:9" ht="14.45" customHeight="1" x14ac:dyDescent="0.25">
      <c r="B83" s="24" t="s">
        <v>146</v>
      </c>
      <c r="C83" s="18">
        <v>3</v>
      </c>
      <c r="D83" s="18" t="s">
        <v>119</v>
      </c>
      <c r="E83" s="18">
        <v>2015</v>
      </c>
      <c r="F83" s="18" t="s">
        <v>137</v>
      </c>
      <c r="G83" s="18"/>
      <c r="H83" s="18"/>
      <c r="I83" s="18"/>
    </row>
    <row r="84" spans="2:9" ht="14.45" customHeight="1" x14ac:dyDescent="0.25">
      <c r="B84" s="24" t="s">
        <v>146</v>
      </c>
      <c r="C84" s="18">
        <v>4</v>
      </c>
      <c r="D84" s="18" t="s">
        <v>119</v>
      </c>
      <c r="E84" s="18">
        <v>2015</v>
      </c>
      <c r="F84" s="18" t="s">
        <v>137</v>
      </c>
      <c r="G84" s="18"/>
      <c r="H84" s="18"/>
      <c r="I84" s="18"/>
    </row>
    <row r="85" spans="2:9" ht="14.45" customHeight="1" x14ac:dyDescent="0.25">
      <c r="B85" s="24" t="s">
        <v>146</v>
      </c>
      <c r="C85" s="18">
        <v>5</v>
      </c>
      <c r="D85" s="18" t="s">
        <v>119</v>
      </c>
      <c r="E85" s="18">
        <v>2015</v>
      </c>
      <c r="F85" s="18" t="s">
        <v>137</v>
      </c>
      <c r="G85" s="18"/>
      <c r="H85" s="18"/>
      <c r="I85" s="18"/>
    </row>
    <row r="86" spans="2:9" ht="14.45" customHeight="1" x14ac:dyDescent="0.25">
      <c r="B86" s="24" t="s">
        <v>146</v>
      </c>
      <c r="C86" s="18">
        <v>6</v>
      </c>
      <c r="D86" s="18" t="s">
        <v>119</v>
      </c>
      <c r="E86" s="18">
        <v>2015</v>
      </c>
      <c r="F86" s="18" t="s">
        <v>137</v>
      </c>
      <c r="G86" s="18"/>
      <c r="H86" s="18"/>
      <c r="I86" s="18"/>
    </row>
    <row r="87" spans="2:9" ht="14.45" customHeight="1" x14ac:dyDescent="0.25">
      <c r="B87" s="24" t="s">
        <v>146</v>
      </c>
      <c r="C87" s="18">
        <v>7</v>
      </c>
      <c r="D87" s="18" t="s">
        <v>119</v>
      </c>
      <c r="E87" s="18">
        <v>2015</v>
      </c>
      <c r="F87" s="18" t="s">
        <v>137</v>
      </c>
      <c r="G87" s="18"/>
      <c r="H87" s="18"/>
      <c r="I87" s="18"/>
    </row>
    <row r="88" spans="2:9" ht="14.45" customHeight="1" x14ac:dyDescent="0.25">
      <c r="B88" s="24" t="s">
        <v>146</v>
      </c>
      <c r="C88" s="18">
        <v>8</v>
      </c>
      <c r="D88" s="18" t="s">
        <v>119</v>
      </c>
      <c r="E88" s="18">
        <v>2015</v>
      </c>
      <c r="F88" s="18" t="s">
        <v>137</v>
      </c>
      <c r="G88" s="18"/>
      <c r="H88" s="18"/>
      <c r="I88" s="18"/>
    </row>
    <row r="89" spans="2:9" ht="14.45" customHeight="1" x14ac:dyDescent="0.25">
      <c r="B89" s="24" t="s">
        <v>146</v>
      </c>
      <c r="C89" s="18">
        <v>9</v>
      </c>
      <c r="D89" s="18" t="s">
        <v>119</v>
      </c>
      <c r="E89" s="18">
        <v>2015</v>
      </c>
      <c r="F89" s="18" t="s">
        <v>137</v>
      </c>
      <c r="G89" s="18"/>
      <c r="H89" s="18"/>
      <c r="I89" s="18"/>
    </row>
    <row r="90" spans="2:9" ht="14.45" customHeight="1" x14ac:dyDescent="0.25">
      <c r="B90" s="24" t="s">
        <v>146</v>
      </c>
      <c r="C90" s="18">
        <v>10</v>
      </c>
      <c r="D90" s="18" t="s">
        <v>119</v>
      </c>
      <c r="E90" s="18">
        <v>2015</v>
      </c>
      <c r="F90" s="18" t="s">
        <v>137</v>
      </c>
      <c r="G90" s="18"/>
      <c r="H90" s="18"/>
      <c r="I90" s="18"/>
    </row>
    <row r="91" spans="2:9" ht="14.45" customHeight="1" x14ac:dyDescent="0.25">
      <c r="B91" s="24" t="s">
        <v>146</v>
      </c>
      <c r="C91" s="18">
        <v>11</v>
      </c>
      <c r="D91" s="18" t="s">
        <v>119</v>
      </c>
      <c r="E91" s="18">
        <v>2015</v>
      </c>
      <c r="F91" s="18" t="s">
        <v>137</v>
      </c>
      <c r="G91" s="18"/>
      <c r="H91" s="18"/>
      <c r="I91" s="18"/>
    </row>
    <row r="92" spans="2:9" x14ac:dyDescent="0.25">
      <c r="B92" s="25" t="s">
        <v>146</v>
      </c>
      <c r="C92" s="18">
        <v>12</v>
      </c>
      <c r="D92" s="18" t="s">
        <v>119</v>
      </c>
      <c r="E92" s="18">
        <v>2015</v>
      </c>
      <c r="F92" s="18" t="s">
        <v>137</v>
      </c>
      <c r="G92" s="18"/>
      <c r="H92" s="18"/>
      <c r="I92" s="18"/>
    </row>
    <row r="93" spans="2:9" x14ac:dyDescent="0.25">
      <c r="B93" s="24" t="s">
        <v>148</v>
      </c>
      <c r="C93" s="18">
        <v>1</v>
      </c>
      <c r="D93" s="18" t="s">
        <v>118</v>
      </c>
      <c r="E93" s="18">
        <v>2000</v>
      </c>
      <c r="F93" s="18" t="s">
        <v>152</v>
      </c>
      <c r="G93" s="18"/>
      <c r="H93" s="18"/>
      <c r="I93" s="18"/>
    </row>
    <row r="94" spans="2:9" x14ac:dyDescent="0.25">
      <c r="B94" s="24" t="s">
        <v>148</v>
      </c>
      <c r="C94" s="18">
        <v>2</v>
      </c>
      <c r="D94" s="18" t="s">
        <v>118</v>
      </c>
      <c r="E94" s="18">
        <v>2000</v>
      </c>
      <c r="F94" s="18" t="s">
        <v>152</v>
      </c>
      <c r="G94" s="18"/>
      <c r="H94" s="18"/>
      <c r="I94" s="18"/>
    </row>
    <row r="95" spans="2:9" x14ac:dyDescent="0.25">
      <c r="B95" s="24" t="s">
        <v>148</v>
      </c>
      <c r="C95" s="18">
        <v>3</v>
      </c>
      <c r="D95" s="18" t="s">
        <v>118</v>
      </c>
      <c r="E95" s="18">
        <v>2000</v>
      </c>
      <c r="F95" s="18" t="s">
        <v>152</v>
      </c>
      <c r="G95" s="18"/>
      <c r="H95" s="18"/>
      <c r="I95" s="18"/>
    </row>
    <row r="96" spans="2:9" x14ac:dyDescent="0.25">
      <c r="B96" s="24" t="s">
        <v>148</v>
      </c>
      <c r="C96" s="18">
        <v>4</v>
      </c>
      <c r="D96" s="18" t="s">
        <v>118</v>
      </c>
      <c r="E96" s="18">
        <v>2000</v>
      </c>
      <c r="F96" s="18" t="s">
        <v>152</v>
      </c>
      <c r="G96" s="18"/>
      <c r="H96" s="18"/>
      <c r="I96" s="18"/>
    </row>
    <row r="97" spans="2:9" x14ac:dyDescent="0.25">
      <c r="B97" s="24" t="s">
        <v>148</v>
      </c>
      <c r="C97" s="18">
        <v>5</v>
      </c>
      <c r="D97" s="18" t="s">
        <v>118</v>
      </c>
      <c r="E97" s="18">
        <v>2000</v>
      </c>
      <c r="F97" s="18" t="s">
        <v>152</v>
      </c>
      <c r="G97" s="18"/>
      <c r="H97" s="18"/>
      <c r="I97" s="18"/>
    </row>
    <row r="98" spans="2:9" x14ac:dyDescent="0.25">
      <c r="B98" s="24" t="s">
        <v>148</v>
      </c>
      <c r="C98" s="18">
        <v>6</v>
      </c>
      <c r="D98" s="18" t="s">
        <v>118</v>
      </c>
      <c r="E98" s="18">
        <v>2000</v>
      </c>
      <c r="F98" s="18" t="s">
        <v>152</v>
      </c>
      <c r="G98" s="18"/>
      <c r="H98" s="18"/>
      <c r="I98" s="18"/>
    </row>
    <row r="99" spans="2:9" x14ac:dyDescent="0.25">
      <c r="B99" s="24" t="s">
        <v>148</v>
      </c>
      <c r="C99" s="18">
        <v>7</v>
      </c>
      <c r="D99" s="18" t="s">
        <v>118</v>
      </c>
      <c r="E99" s="18">
        <v>2000</v>
      </c>
      <c r="F99" s="18" t="s">
        <v>152</v>
      </c>
      <c r="G99" s="18"/>
      <c r="H99" s="18"/>
      <c r="I99" s="18"/>
    </row>
    <row r="100" spans="2:9" x14ac:dyDescent="0.25">
      <c r="B100" s="24" t="s">
        <v>149</v>
      </c>
      <c r="C100" s="18">
        <v>1</v>
      </c>
      <c r="D100" s="18" t="s">
        <v>118</v>
      </c>
      <c r="E100" s="18">
        <v>2000</v>
      </c>
      <c r="F100" s="18" t="s">
        <v>152</v>
      </c>
      <c r="G100" s="18"/>
      <c r="H100" s="18"/>
      <c r="I100" s="18"/>
    </row>
    <row r="101" spans="2:9" x14ac:dyDescent="0.25">
      <c r="B101" s="24" t="s">
        <v>149</v>
      </c>
      <c r="C101" s="18">
        <v>2</v>
      </c>
      <c r="D101" s="18" t="s">
        <v>118</v>
      </c>
      <c r="E101" s="18">
        <v>2000</v>
      </c>
      <c r="F101" s="18" t="s">
        <v>152</v>
      </c>
      <c r="G101" s="18"/>
      <c r="H101" s="18"/>
      <c r="I101" s="18"/>
    </row>
    <row r="102" spans="2:9" x14ac:dyDescent="0.25">
      <c r="B102" s="24" t="s">
        <v>149</v>
      </c>
      <c r="C102" s="18">
        <v>3</v>
      </c>
      <c r="D102" s="18" t="s">
        <v>118</v>
      </c>
      <c r="E102" s="18">
        <v>2000</v>
      </c>
      <c r="F102" s="18" t="s">
        <v>152</v>
      </c>
      <c r="G102" s="18"/>
      <c r="H102" s="18"/>
      <c r="I102" s="18"/>
    </row>
    <row r="103" spans="2:9" x14ac:dyDescent="0.25">
      <c r="B103" s="24" t="s">
        <v>149</v>
      </c>
      <c r="C103" s="18">
        <v>4</v>
      </c>
      <c r="D103" s="18" t="s">
        <v>118</v>
      </c>
      <c r="E103" s="18">
        <v>2000</v>
      </c>
      <c r="F103" s="18" t="s">
        <v>152</v>
      </c>
      <c r="G103" s="18"/>
      <c r="H103" s="18"/>
      <c r="I103" s="18"/>
    </row>
    <row r="104" spans="2:9" x14ac:dyDescent="0.25">
      <c r="B104" s="24" t="s">
        <v>149</v>
      </c>
      <c r="C104" s="18">
        <v>5</v>
      </c>
      <c r="D104" s="18" t="s">
        <v>118</v>
      </c>
      <c r="E104" s="18">
        <v>2000</v>
      </c>
      <c r="F104" s="18" t="s">
        <v>152</v>
      </c>
      <c r="G104" s="18"/>
      <c r="H104" s="18"/>
      <c r="I104" s="18"/>
    </row>
    <row r="105" spans="2:9" x14ac:dyDescent="0.25">
      <c r="B105" s="24" t="s">
        <v>149</v>
      </c>
      <c r="C105" s="18">
        <v>6</v>
      </c>
      <c r="D105" s="18" t="s">
        <v>118</v>
      </c>
      <c r="E105" s="18">
        <v>2000</v>
      </c>
      <c r="F105" s="18" t="s">
        <v>152</v>
      </c>
      <c r="G105" s="18"/>
      <c r="H105" s="18"/>
      <c r="I105" s="18"/>
    </row>
    <row r="106" spans="2:9" ht="14.45" customHeight="1" x14ac:dyDescent="0.25">
      <c r="B106" s="24" t="s">
        <v>149</v>
      </c>
      <c r="C106" s="18">
        <v>7</v>
      </c>
      <c r="D106" s="18" t="s">
        <v>118</v>
      </c>
      <c r="E106" s="18">
        <v>2000</v>
      </c>
      <c r="F106" s="18" t="s">
        <v>152</v>
      </c>
      <c r="G106" s="18"/>
      <c r="H106" s="18"/>
      <c r="I106" s="18"/>
    </row>
    <row r="107" spans="2:9" ht="14.45" customHeight="1" x14ac:dyDescent="0.25">
      <c r="B107" s="25" t="s">
        <v>149</v>
      </c>
      <c r="C107" s="18">
        <v>8</v>
      </c>
      <c r="D107" s="18" t="s">
        <v>118</v>
      </c>
      <c r="E107" s="18">
        <v>2000</v>
      </c>
      <c r="F107" s="18" t="s">
        <v>152</v>
      </c>
      <c r="G107" s="18"/>
      <c r="H107" s="18"/>
      <c r="I107" s="18"/>
    </row>
    <row r="108" spans="2:9" ht="14.45" customHeight="1" x14ac:dyDescent="0.25">
      <c r="B108" s="24" t="s">
        <v>125</v>
      </c>
      <c r="C108" s="18">
        <v>1</v>
      </c>
      <c r="D108" s="18" t="s">
        <v>119</v>
      </c>
      <c r="E108" s="18">
        <v>2015</v>
      </c>
      <c r="F108" s="18" t="s">
        <v>137</v>
      </c>
      <c r="G108" s="18"/>
      <c r="H108" s="18"/>
      <c r="I108" s="18"/>
    </row>
    <row r="109" spans="2:9" ht="14.45" customHeight="1" x14ac:dyDescent="0.25">
      <c r="B109" s="24" t="s">
        <v>125</v>
      </c>
      <c r="C109" s="18">
        <v>2</v>
      </c>
      <c r="D109" s="18" t="s">
        <v>119</v>
      </c>
      <c r="E109" s="18">
        <v>2015</v>
      </c>
      <c r="F109" s="18" t="s">
        <v>137</v>
      </c>
      <c r="G109" s="18"/>
      <c r="H109" s="18"/>
      <c r="I109" s="18"/>
    </row>
    <row r="110" spans="2:9" ht="14.45" customHeight="1" x14ac:dyDescent="0.25">
      <c r="B110" s="24" t="s">
        <v>125</v>
      </c>
      <c r="C110" s="18">
        <v>3</v>
      </c>
      <c r="D110" s="18" t="s">
        <v>119</v>
      </c>
      <c r="E110" s="18">
        <v>2015</v>
      </c>
      <c r="F110" s="18" t="s">
        <v>137</v>
      </c>
      <c r="G110" s="18"/>
      <c r="H110" s="18"/>
      <c r="I110" s="18"/>
    </row>
    <row r="111" spans="2:9" ht="14.45" customHeight="1" x14ac:dyDescent="0.25">
      <c r="B111" s="24" t="s">
        <v>125</v>
      </c>
      <c r="C111" s="18">
        <v>4</v>
      </c>
      <c r="D111" s="18" t="s">
        <v>119</v>
      </c>
      <c r="E111" s="18">
        <v>2015</v>
      </c>
      <c r="F111" s="18" t="s">
        <v>137</v>
      </c>
      <c r="G111" s="18"/>
      <c r="H111" s="18"/>
      <c r="I111" s="18"/>
    </row>
    <row r="112" spans="2:9" ht="14.45" customHeight="1" x14ac:dyDescent="0.25">
      <c r="B112" s="24" t="s">
        <v>125</v>
      </c>
      <c r="C112" s="18">
        <v>5</v>
      </c>
      <c r="D112" s="18" t="s">
        <v>119</v>
      </c>
      <c r="E112" s="18">
        <v>2015</v>
      </c>
      <c r="F112" s="18" t="s">
        <v>137</v>
      </c>
      <c r="G112" s="18"/>
      <c r="H112" s="18"/>
      <c r="I112" s="18"/>
    </row>
    <row r="113" spans="2:9" ht="14.45" customHeight="1" x14ac:dyDescent="0.25">
      <c r="B113" s="24" t="s">
        <v>125</v>
      </c>
      <c r="C113" s="18">
        <v>6</v>
      </c>
      <c r="D113" s="18" t="s">
        <v>119</v>
      </c>
      <c r="E113" s="18">
        <v>2015</v>
      </c>
      <c r="F113" s="18" t="s">
        <v>137</v>
      </c>
      <c r="G113" s="18"/>
      <c r="H113" s="18"/>
      <c r="I113" s="18"/>
    </row>
    <row r="114" spans="2:9" ht="14.45" customHeight="1" x14ac:dyDescent="0.25">
      <c r="B114" s="24" t="s">
        <v>125</v>
      </c>
      <c r="C114" s="18">
        <v>7</v>
      </c>
      <c r="D114" s="18" t="s">
        <v>119</v>
      </c>
      <c r="E114" s="18">
        <v>2015</v>
      </c>
      <c r="F114" s="18" t="s">
        <v>137</v>
      </c>
      <c r="G114" s="18"/>
      <c r="H114" s="18"/>
      <c r="I114" s="18"/>
    </row>
    <row r="115" spans="2:9" x14ac:dyDescent="0.25">
      <c r="B115" s="24" t="s">
        <v>125</v>
      </c>
      <c r="C115" s="18">
        <v>8</v>
      </c>
      <c r="D115" s="18" t="s">
        <v>119</v>
      </c>
      <c r="E115" s="18">
        <v>2015</v>
      </c>
      <c r="F115" s="18" t="s">
        <v>137</v>
      </c>
      <c r="G115" s="18"/>
      <c r="H115" s="18"/>
      <c r="I115" s="18"/>
    </row>
    <row r="116" spans="2:9" x14ac:dyDescent="0.25">
      <c r="B116" s="24" t="s">
        <v>125</v>
      </c>
      <c r="C116" s="18">
        <v>9</v>
      </c>
      <c r="D116" s="18" t="s">
        <v>119</v>
      </c>
      <c r="E116" s="18">
        <v>2015</v>
      </c>
      <c r="F116" s="18" t="s">
        <v>137</v>
      </c>
      <c r="G116" s="18"/>
      <c r="H116" s="18"/>
      <c r="I116" s="18"/>
    </row>
    <row r="117" spans="2:9" x14ac:dyDescent="0.25">
      <c r="B117" s="24" t="s">
        <v>49</v>
      </c>
      <c r="C117" s="18">
        <v>1</v>
      </c>
      <c r="D117" s="18" t="s">
        <v>118</v>
      </c>
      <c r="E117" s="18">
        <v>2010</v>
      </c>
      <c r="F117" s="18" t="s">
        <v>137</v>
      </c>
      <c r="G117" s="18"/>
      <c r="H117" s="18"/>
      <c r="I117" s="18"/>
    </row>
    <row r="118" spans="2:9" x14ac:dyDescent="0.25">
      <c r="B118" s="24" t="s">
        <v>49</v>
      </c>
      <c r="C118" s="18">
        <v>2</v>
      </c>
      <c r="D118" s="18" t="s">
        <v>118</v>
      </c>
      <c r="E118" s="18">
        <v>2010</v>
      </c>
      <c r="F118" s="18" t="s">
        <v>137</v>
      </c>
      <c r="G118" s="18"/>
      <c r="H118" s="18"/>
      <c r="I118" s="18"/>
    </row>
    <row r="119" spans="2:9" x14ac:dyDescent="0.25">
      <c r="B119" s="24" t="s">
        <v>49</v>
      </c>
      <c r="C119" s="18">
        <v>3</v>
      </c>
      <c r="D119" s="18" t="s">
        <v>118</v>
      </c>
      <c r="E119" s="18">
        <v>2010</v>
      </c>
      <c r="F119" s="18" t="s">
        <v>137</v>
      </c>
      <c r="G119" s="18"/>
      <c r="H119" s="18"/>
      <c r="I119" s="18"/>
    </row>
    <row r="120" spans="2:9" x14ac:dyDescent="0.25">
      <c r="B120" s="24" t="s">
        <v>49</v>
      </c>
      <c r="C120" s="18">
        <v>4</v>
      </c>
      <c r="D120" s="18" t="s">
        <v>118</v>
      </c>
      <c r="E120" s="18">
        <v>2010</v>
      </c>
      <c r="F120" s="18" t="s">
        <v>137</v>
      </c>
      <c r="G120" s="18"/>
      <c r="H120" s="18"/>
      <c r="I120" s="18"/>
    </row>
    <row r="121" spans="2:9" x14ac:dyDescent="0.25">
      <c r="B121" s="24" t="s">
        <v>49</v>
      </c>
      <c r="C121" s="18">
        <v>5</v>
      </c>
      <c r="D121" s="18" t="s">
        <v>118</v>
      </c>
      <c r="E121" s="18">
        <v>2010</v>
      </c>
      <c r="F121" s="18" t="s">
        <v>137</v>
      </c>
      <c r="G121" s="18"/>
      <c r="H121" s="18"/>
      <c r="I121" s="18"/>
    </row>
    <row r="122" spans="2:9" x14ac:dyDescent="0.25">
      <c r="B122" s="24" t="s">
        <v>49</v>
      </c>
      <c r="C122" s="18">
        <v>6</v>
      </c>
      <c r="D122" s="18" t="s">
        <v>118</v>
      </c>
      <c r="E122" s="18">
        <v>2010</v>
      </c>
      <c r="F122" s="18" t="s">
        <v>137</v>
      </c>
      <c r="G122" s="18"/>
      <c r="H122" s="18"/>
      <c r="I122" s="18"/>
    </row>
    <row r="123" spans="2:9" x14ac:dyDescent="0.25">
      <c r="B123" s="24" t="s">
        <v>150</v>
      </c>
      <c r="C123" s="18">
        <v>1</v>
      </c>
      <c r="D123" s="18" t="s">
        <v>118</v>
      </c>
      <c r="E123" s="18">
        <v>2010</v>
      </c>
      <c r="F123" s="18" t="s">
        <v>137</v>
      </c>
      <c r="G123" s="18"/>
      <c r="H123" s="18"/>
      <c r="I123" s="18"/>
    </row>
    <row r="124" spans="2:9" x14ac:dyDescent="0.25">
      <c r="B124" s="24" t="s">
        <v>150</v>
      </c>
      <c r="C124" s="18">
        <v>2</v>
      </c>
      <c r="D124" s="18" t="s">
        <v>118</v>
      </c>
      <c r="E124" s="18">
        <v>2010</v>
      </c>
      <c r="F124" s="18" t="s">
        <v>137</v>
      </c>
      <c r="G124" s="18"/>
      <c r="H124" s="18"/>
      <c r="I124" s="18"/>
    </row>
    <row r="125" spans="2:9" x14ac:dyDescent="0.25">
      <c r="B125" s="24" t="s">
        <v>150</v>
      </c>
      <c r="C125" s="18">
        <v>3</v>
      </c>
      <c r="D125" s="18" t="s">
        <v>118</v>
      </c>
      <c r="E125" s="18">
        <v>2010</v>
      </c>
      <c r="F125" s="18" t="s">
        <v>137</v>
      </c>
      <c r="G125" s="18"/>
      <c r="H125" s="18"/>
      <c r="I125" s="18"/>
    </row>
    <row r="126" spans="2:9" x14ac:dyDescent="0.25">
      <c r="B126" s="24" t="s">
        <v>151</v>
      </c>
      <c r="C126" s="18">
        <v>1</v>
      </c>
      <c r="D126" s="18" t="s">
        <v>118</v>
      </c>
      <c r="E126" s="18">
        <v>2010</v>
      </c>
      <c r="F126" s="18" t="s">
        <v>137</v>
      </c>
      <c r="G126" s="18"/>
      <c r="H126" s="18"/>
      <c r="I126" s="18"/>
    </row>
    <row r="127" spans="2:9" x14ac:dyDescent="0.25">
      <c r="B127" s="24" t="s">
        <v>51</v>
      </c>
      <c r="C127" s="18">
        <v>1</v>
      </c>
      <c r="D127" s="18" t="s">
        <v>118</v>
      </c>
      <c r="E127" s="18">
        <v>2010</v>
      </c>
      <c r="F127" s="18" t="s">
        <v>137</v>
      </c>
      <c r="G127" s="18"/>
      <c r="H127" s="18"/>
      <c r="I127" s="18"/>
    </row>
    <row r="128" spans="2:9" x14ac:dyDescent="0.25">
      <c r="B128" s="24" t="s">
        <v>51</v>
      </c>
      <c r="C128" s="18">
        <v>2</v>
      </c>
      <c r="D128" s="18" t="s">
        <v>118</v>
      </c>
      <c r="E128" s="18">
        <v>2010</v>
      </c>
      <c r="F128" s="18" t="s">
        <v>137</v>
      </c>
      <c r="G128" s="18"/>
      <c r="H128" s="18"/>
      <c r="I128" s="18"/>
    </row>
    <row r="129" spans="2:9" ht="14.45" customHeight="1" x14ac:dyDescent="0.25">
      <c r="B129" s="24" t="s">
        <v>51</v>
      </c>
      <c r="C129" s="18">
        <v>3</v>
      </c>
      <c r="D129" s="18" t="s">
        <v>118</v>
      </c>
      <c r="E129" s="18">
        <v>2010</v>
      </c>
      <c r="F129" s="18" t="s">
        <v>137</v>
      </c>
      <c r="G129" s="18"/>
      <c r="H129" s="18"/>
      <c r="I129" s="18"/>
    </row>
    <row r="130" spans="2:9" ht="14.45" customHeight="1" x14ac:dyDescent="0.25">
      <c r="B130" s="24" t="s">
        <v>51</v>
      </c>
      <c r="C130" s="18">
        <v>4</v>
      </c>
      <c r="D130" s="18" t="s">
        <v>118</v>
      </c>
      <c r="E130" s="18">
        <v>2010</v>
      </c>
      <c r="F130" s="18" t="s">
        <v>137</v>
      </c>
      <c r="G130" s="18"/>
      <c r="H130" s="18"/>
      <c r="I130" s="18"/>
    </row>
    <row r="131" spans="2:9" ht="14.45" customHeight="1" x14ac:dyDescent="0.25">
      <c r="B131" s="24" t="s">
        <v>63</v>
      </c>
      <c r="C131" s="18">
        <v>1</v>
      </c>
      <c r="D131" s="18" t="s">
        <v>118</v>
      </c>
      <c r="E131" s="18">
        <v>2010</v>
      </c>
      <c r="F131" s="18" t="s">
        <v>137</v>
      </c>
      <c r="G131" s="18"/>
      <c r="H131" s="18"/>
      <c r="I131" s="18"/>
    </row>
    <row r="132" spans="2:9" ht="14.45" customHeight="1" x14ac:dyDescent="0.25">
      <c r="B132" s="24" t="s">
        <v>63</v>
      </c>
      <c r="C132" s="18">
        <v>2</v>
      </c>
      <c r="D132" s="18" t="s">
        <v>118</v>
      </c>
      <c r="E132" s="18">
        <v>2010</v>
      </c>
      <c r="F132" s="18" t="s">
        <v>137</v>
      </c>
      <c r="G132" s="18"/>
      <c r="H132" s="18"/>
      <c r="I132" s="18"/>
    </row>
    <row r="133" spans="2:9" ht="14.45" customHeight="1" x14ac:dyDescent="0.25">
      <c r="B133" s="24" t="s">
        <v>63</v>
      </c>
      <c r="C133" s="18">
        <v>3</v>
      </c>
      <c r="D133" s="18" t="s">
        <v>118</v>
      </c>
      <c r="E133" s="18">
        <v>2010</v>
      </c>
      <c r="F133" s="18" t="s">
        <v>137</v>
      </c>
      <c r="G133" s="18"/>
      <c r="H133" s="18"/>
      <c r="I133" s="18"/>
    </row>
    <row r="134" spans="2:9" ht="14.45" customHeight="1" x14ac:dyDescent="0.25">
      <c r="B134" s="24" t="s">
        <v>63</v>
      </c>
      <c r="C134" s="18">
        <v>4</v>
      </c>
      <c r="D134" s="18" t="s">
        <v>118</v>
      </c>
      <c r="E134" s="18">
        <v>2010</v>
      </c>
      <c r="F134" s="18" t="s">
        <v>137</v>
      </c>
      <c r="G134" s="18"/>
      <c r="H134" s="18"/>
      <c r="I134" s="18"/>
    </row>
    <row r="135" spans="2:9" ht="14.45" customHeight="1" x14ac:dyDescent="0.25">
      <c r="B135" s="24" t="s">
        <v>63</v>
      </c>
      <c r="C135" s="18">
        <v>5</v>
      </c>
      <c r="D135" s="18" t="s">
        <v>118</v>
      </c>
      <c r="E135" s="18">
        <v>2010</v>
      </c>
      <c r="F135" s="18" t="s">
        <v>137</v>
      </c>
      <c r="G135" s="18"/>
      <c r="H135" s="18"/>
      <c r="I135" s="18"/>
    </row>
    <row r="136" spans="2:9" ht="14.45" customHeight="1" x14ac:dyDescent="0.25">
      <c r="B136" s="24" t="s">
        <v>63</v>
      </c>
      <c r="C136" s="18">
        <v>6</v>
      </c>
      <c r="D136" s="18" t="s">
        <v>118</v>
      </c>
      <c r="E136" s="18">
        <v>2010</v>
      </c>
      <c r="F136" s="18" t="s">
        <v>137</v>
      </c>
      <c r="G136" s="18"/>
      <c r="H136" s="18"/>
      <c r="I136" s="18"/>
    </row>
    <row r="137" spans="2:9" ht="14.45" customHeight="1" x14ac:dyDescent="0.25">
      <c r="B137" s="24" t="s">
        <v>63</v>
      </c>
      <c r="C137" s="18">
        <v>7</v>
      </c>
      <c r="D137" s="18" t="s">
        <v>118</v>
      </c>
      <c r="E137" s="18">
        <v>2010</v>
      </c>
      <c r="F137" s="18" t="s">
        <v>137</v>
      </c>
      <c r="G137" s="18"/>
      <c r="H137" s="18"/>
      <c r="I137" s="18"/>
    </row>
    <row r="138" spans="2:9" ht="14.45" customHeight="1" x14ac:dyDescent="0.25">
      <c r="B138" s="24" t="s">
        <v>35</v>
      </c>
      <c r="C138" s="18">
        <v>1</v>
      </c>
      <c r="D138" s="18" t="s">
        <v>118</v>
      </c>
      <c r="E138" s="18">
        <v>2010</v>
      </c>
      <c r="F138" s="18" t="s">
        <v>137</v>
      </c>
      <c r="G138" s="18"/>
      <c r="H138" s="18"/>
      <c r="I138" s="18"/>
    </row>
    <row r="139" spans="2:9" ht="14.45" customHeight="1" x14ac:dyDescent="0.25">
      <c r="B139" s="24" t="s">
        <v>35</v>
      </c>
      <c r="C139" s="18">
        <v>2</v>
      </c>
      <c r="D139" s="18" t="s">
        <v>118</v>
      </c>
      <c r="E139" s="18">
        <v>2010</v>
      </c>
      <c r="F139" s="18" t="s">
        <v>137</v>
      </c>
      <c r="G139" s="18"/>
      <c r="H139" s="18"/>
      <c r="I139" s="18"/>
    </row>
    <row r="140" spans="2:9" ht="14.45" customHeight="1" x14ac:dyDescent="0.25">
      <c r="B140" s="24" t="s">
        <v>35</v>
      </c>
      <c r="C140" s="18">
        <v>3</v>
      </c>
      <c r="D140" s="18" t="s">
        <v>118</v>
      </c>
      <c r="E140" s="18">
        <v>2010</v>
      </c>
      <c r="F140" s="18" t="s">
        <v>137</v>
      </c>
      <c r="G140" s="18"/>
      <c r="H140" s="18"/>
      <c r="I140" s="18"/>
    </row>
    <row r="141" spans="2:9" ht="14.45" customHeight="1" x14ac:dyDescent="0.25">
      <c r="B141" s="24" t="s">
        <v>35</v>
      </c>
      <c r="C141" s="18">
        <v>4</v>
      </c>
      <c r="D141" s="18" t="s">
        <v>118</v>
      </c>
      <c r="E141" s="18">
        <v>2010</v>
      </c>
      <c r="F141" s="18" t="s">
        <v>137</v>
      </c>
      <c r="G141" s="18"/>
      <c r="H141" s="18"/>
      <c r="I141" s="18"/>
    </row>
    <row r="142" spans="2:9" ht="14.45" customHeight="1" x14ac:dyDescent="0.25">
      <c r="B142" s="18" t="s">
        <v>38</v>
      </c>
      <c r="C142" s="18">
        <v>1</v>
      </c>
      <c r="D142" s="18" t="s">
        <v>119</v>
      </c>
      <c r="E142" s="18">
        <v>2015</v>
      </c>
      <c r="F142" s="18"/>
      <c r="G142" s="18"/>
      <c r="H142" s="18"/>
      <c r="I142" s="18"/>
    </row>
    <row r="143" spans="2:9" ht="14.45" customHeight="1" x14ac:dyDescent="0.25">
      <c r="B143" s="18" t="s">
        <v>38</v>
      </c>
      <c r="C143" s="18">
        <v>2</v>
      </c>
      <c r="D143" s="18" t="s">
        <v>119</v>
      </c>
      <c r="E143" s="18">
        <v>2015</v>
      </c>
      <c r="F143" s="18"/>
      <c r="G143" s="18"/>
      <c r="H143" s="18"/>
      <c r="I143" s="18"/>
    </row>
    <row r="144" spans="2:9" ht="14.45" customHeight="1" x14ac:dyDescent="0.25">
      <c r="B144" s="18" t="s">
        <v>38</v>
      </c>
      <c r="C144" s="18">
        <v>3</v>
      </c>
      <c r="D144" s="18" t="s">
        <v>119</v>
      </c>
      <c r="E144" s="18">
        <v>2015</v>
      </c>
      <c r="F144" s="18"/>
      <c r="G144" s="18"/>
      <c r="H144" s="18"/>
      <c r="I144" s="18"/>
    </row>
    <row r="145" spans="2:9" ht="14.45" customHeight="1" x14ac:dyDescent="0.25">
      <c r="B145" s="18" t="s">
        <v>38</v>
      </c>
      <c r="C145" s="18">
        <v>4</v>
      </c>
      <c r="D145" s="18" t="s">
        <v>119</v>
      </c>
      <c r="E145" s="18">
        <v>2015</v>
      </c>
      <c r="F145" s="18"/>
      <c r="G145" s="18"/>
      <c r="H145" s="18"/>
      <c r="I145" s="18"/>
    </row>
    <row r="146" spans="2:9" ht="14.45" customHeight="1" x14ac:dyDescent="0.25">
      <c r="B146" s="18" t="s">
        <v>38</v>
      </c>
      <c r="C146" s="18">
        <v>5</v>
      </c>
      <c r="D146" s="18" t="s">
        <v>119</v>
      </c>
      <c r="E146" s="18">
        <v>2015</v>
      </c>
      <c r="F146" s="18"/>
      <c r="G146" s="18"/>
      <c r="H146" s="18"/>
      <c r="I146" s="18"/>
    </row>
    <row r="147" spans="2:9" ht="14.45" customHeight="1" x14ac:dyDescent="0.25">
      <c r="B147" s="18" t="s">
        <v>38</v>
      </c>
      <c r="C147" s="18">
        <v>6</v>
      </c>
      <c r="D147" s="18" t="s">
        <v>119</v>
      </c>
      <c r="E147" s="18">
        <v>2015</v>
      </c>
      <c r="F147" s="18"/>
      <c r="G147" s="18"/>
      <c r="H147" s="18"/>
      <c r="I147" s="18"/>
    </row>
    <row r="148" spans="2:9" ht="14.45" customHeight="1" x14ac:dyDescent="0.25">
      <c r="B148" s="18" t="s">
        <v>38</v>
      </c>
      <c r="C148" s="18">
        <v>7</v>
      </c>
      <c r="D148" s="18" t="s">
        <v>119</v>
      </c>
      <c r="E148" s="18">
        <v>2015</v>
      </c>
      <c r="F148" s="18"/>
      <c r="G148" s="18"/>
      <c r="H148" s="18"/>
      <c r="I148" s="18"/>
    </row>
    <row r="149" spans="2:9" ht="14.45" customHeight="1" x14ac:dyDescent="0.25">
      <c r="B149" s="18" t="s">
        <v>38</v>
      </c>
      <c r="C149" s="18">
        <v>8</v>
      </c>
      <c r="D149" s="18" t="s">
        <v>119</v>
      </c>
      <c r="E149" s="18">
        <v>2015</v>
      </c>
      <c r="F149" s="18"/>
      <c r="G149" s="18"/>
      <c r="H149" s="18"/>
      <c r="I149" s="18"/>
    </row>
    <row r="150" spans="2:9" ht="14.45" customHeight="1" x14ac:dyDescent="0.25">
      <c r="B150" s="18" t="s">
        <v>40</v>
      </c>
      <c r="C150" s="18">
        <v>1</v>
      </c>
      <c r="D150" s="18" t="s">
        <v>119</v>
      </c>
      <c r="E150" s="18">
        <v>2015</v>
      </c>
      <c r="F150" s="18"/>
      <c r="G150" s="18"/>
      <c r="H150" s="18"/>
      <c r="I150" s="18"/>
    </row>
    <row r="151" spans="2:9" ht="14.45" customHeight="1" x14ac:dyDescent="0.25">
      <c r="B151" s="18" t="s">
        <v>40</v>
      </c>
      <c r="C151" s="18">
        <v>2</v>
      </c>
      <c r="D151" s="18" t="s">
        <v>119</v>
      </c>
      <c r="E151" s="18">
        <v>2015</v>
      </c>
      <c r="F151" s="18"/>
      <c r="G151" s="18"/>
      <c r="H151" s="18"/>
      <c r="I151" s="18"/>
    </row>
    <row r="152" spans="2:9" ht="14.45" customHeight="1" x14ac:dyDescent="0.25">
      <c r="B152" s="18" t="s">
        <v>40</v>
      </c>
      <c r="C152" s="18">
        <v>3</v>
      </c>
      <c r="D152" s="18" t="s">
        <v>119</v>
      </c>
      <c r="E152" s="18">
        <v>2015</v>
      </c>
      <c r="F152" s="18"/>
      <c r="G152" s="18"/>
      <c r="H152" s="18"/>
      <c r="I152" s="18"/>
    </row>
    <row r="153" spans="2:9" ht="14.45" customHeight="1" x14ac:dyDescent="0.25">
      <c r="B153" s="18" t="s">
        <v>40</v>
      </c>
      <c r="C153" s="18">
        <v>4</v>
      </c>
      <c r="D153" s="18" t="s">
        <v>119</v>
      </c>
      <c r="E153" s="18">
        <v>2015</v>
      </c>
      <c r="F153" s="18"/>
      <c r="G153" s="18"/>
      <c r="H153" s="18"/>
      <c r="I153" s="18"/>
    </row>
    <row r="154" spans="2:9" ht="14.45" customHeight="1" x14ac:dyDescent="0.25">
      <c r="B154" s="18" t="s">
        <v>36</v>
      </c>
      <c r="C154" s="18">
        <v>1</v>
      </c>
      <c r="D154" s="18" t="s">
        <v>119</v>
      </c>
      <c r="E154" s="18">
        <v>2015</v>
      </c>
      <c r="F154" s="18"/>
      <c r="G154" s="18"/>
      <c r="H154" s="18"/>
      <c r="I154" s="18"/>
    </row>
    <row r="155" spans="2:9" ht="14.45" customHeight="1" x14ac:dyDescent="0.25">
      <c r="B155" s="18" t="s">
        <v>36</v>
      </c>
      <c r="C155" s="18">
        <v>2</v>
      </c>
      <c r="D155" s="18" t="s">
        <v>119</v>
      </c>
      <c r="E155" s="18">
        <v>2015</v>
      </c>
      <c r="F155" s="18"/>
      <c r="G155" s="18"/>
      <c r="H155" s="18"/>
      <c r="I155" s="18"/>
    </row>
    <row r="156" spans="2:9" ht="14.45" customHeight="1" x14ac:dyDescent="0.25">
      <c r="B156" s="18" t="s">
        <v>36</v>
      </c>
      <c r="C156" s="18">
        <v>3</v>
      </c>
      <c r="D156" s="18" t="s">
        <v>119</v>
      </c>
      <c r="E156" s="18">
        <v>2015</v>
      </c>
      <c r="F156" s="18"/>
      <c r="G156" s="18"/>
      <c r="H156" s="18"/>
      <c r="I156" s="18"/>
    </row>
    <row r="157" spans="2:9" ht="14.45" customHeight="1" x14ac:dyDescent="0.25">
      <c r="B157" s="18" t="s">
        <v>36</v>
      </c>
      <c r="C157" s="18">
        <v>4</v>
      </c>
      <c r="D157" s="18" t="s">
        <v>119</v>
      </c>
      <c r="E157" s="18">
        <v>2015</v>
      </c>
      <c r="F157" s="18"/>
      <c r="G157" s="18"/>
      <c r="H157" s="18"/>
      <c r="I157" s="18"/>
    </row>
    <row r="158" spans="2:9" ht="14.45" customHeight="1" x14ac:dyDescent="0.25">
      <c r="B158" s="18" t="s">
        <v>36</v>
      </c>
      <c r="C158" s="18">
        <v>5</v>
      </c>
      <c r="D158" s="18" t="s">
        <v>119</v>
      </c>
      <c r="E158" s="18">
        <v>2015</v>
      </c>
      <c r="F158" s="18"/>
      <c r="G158" s="18"/>
      <c r="H158" s="18"/>
      <c r="I158" s="18"/>
    </row>
    <row r="159" spans="2:9" ht="14.45" customHeight="1" x14ac:dyDescent="0.25">
      <c r="B159" s="18" t="s">
        <v>36</v>
      </c>
      <c r="C159" s="18">
        <v>6</v>
      </c>
      <c r="D159" s="18" t="s">
        <v>119</v>
      </c>
      <c r="E159" s="18">
        <v>2015</v>
      </c>
      <c r="F159" s="18"/>
      <c r="G159" s="18"/>
      <c r="H159" s="18"/>
      <c r="I159" s="18"/>
    </row>
    <row r="160" spans="2:9" ht="14.45" customHeight="1" x14ac:dyDescent="0.25">
      <c r="B160" s="18" t="s">
        <v>36</v>
      </c>
      <c r="C160" s="18">
        <v>7</v>
      </c>
      <c r="D160" s="18" t="s">
        <v>119</v>
      </c>
      <c r="E160" s="18">
        <v>2015</v>
      </c>
      <c r="F160" s="18"/>
      <c r="G160" s="18"/>
      <c r="H160" s="18"/>
      <c r="I160" s="18"/>
    </row>
    <row r="161" spans="2:9" ht="14.45" customHeight="1" x14ac:dyDescent="0.25">
      <c r="B161" s="18" t="s">
        <v>36</v>
      </c>
      <c r="C161" s="18">
        <v>8</v>
      </c>
      <c r="D161" s="18" t="s">
        <v>119</v>
      </c>
      <c r="E161" s="18">
        <v>2015</v>
      </c>
      <c r="F161" s="18"/>
      <c r="G161" s="18"/>
      <c r="H161" s="18"/>
      <c r="I161" s="18"/>
    </row>
    <row r="162" spans="2:9" ht="14.45" customHeight="1" x14ac:dyDescent="0.25">
      <c r="B162" s="18" t="s">
        <v>36</v>
      </c>
      <c r="C162" s="18">
        <v>9</v>
      </c>
      <c r="D162" s="18" t="s">
        <v>119</v>
      </c>
      <c r="E162" s="18">
        <v>2015</v>
      </c>
      <c r="F162" s="18"/>
      <c r="G162" s="18"/>
      <c r="H162" s="18"/>
      <c r="I162" s="18"/>
    </row>
    <row r="163" spans="2:9" ht="14.45" customHeight="1" x14ac:dyDescent="0.25">
      <c r="B163" s="18" t="s">
        <v>124</v>
      </c>
      <c r="C163" s="18">
        <v>1</v>
      </c>
      <c r="D163" s="18" t="s">
        <v>119</v>
      </c>
      <c r="E163" s="18">
        <v>2015</v>
      </c>
      <c r="F163" s="18"/>
      <c r="G163" s="18"/>
      <c r="H163" s="18"/>
      <c r="I163" s="18"/>
    </row>
    <row r="164" spans="2:9" ht="14.45" customHeight="1" x14ac:dyDescent="0.25">
      <c r="B164" s="18" t="s">
        <v>124</v>
      </c>
      <c r="C164" s="18">
        <v>2</v>
      </c>
      <c r="D164" s="18" t="s">
        <v>119</v>
      </c>
      <c r="E164" s="18">
        <v>2015</v>
      </c>
      <c r="F164" s="18"/>
      <c r="G164" s="18"/>
      <c r="H164" s="18"/>
      <c r="I164" s="18"/>
    </row>
    <row r="165" spans="2:9" ht="14.45" customHeight="1" x14ac:dyDescent="0.25">
      <c r="B165" s="18" t="s">
        <v>124</v>
      </c>
      <c r="C165" s="18">
        <v>3</v>
      </c>
      <c r="D165" s="18" t="s">
        <v>119</v>
      </c>
      <c r="E165" s="18">
        <v>2015</v>
      </c>
      <c r="F165" s="18"/>
      <c r="G165" s="18"/>
      <c r="H165" s="18"/>
      <c r="I165" s="18"/>
    </row>
    <row r="166" spans="2:9" ht="14.45" customHeight="1" x14ac:dyDescent="0.25">
      <c r="B166" s="18" t="s">
        <v>124</v>
      </c>
      <c r="C166" s="18">
        <v>4</v>
      </c>
      <c r="D166" s="18" t="s">
        <v>119</v>
      </c>
      <c r="E166" s="18">
        <v>2015</v>
      </c>
      <c r="F166" s="18"/>
      <c r="G166" s="18"/>
      <c r="H166" s="18"/>
      <c r="I166" s="18"/>
    </row>
    <row r="167" spans="2:9" ht="14.45" customHeight="1" x14ac:dyDescent="0.25">
      <c r="B167" s="18" t="s">
        <v>123</v>
      </c>
      <c r="C167" s="18">
        <v>1</v>
      </c>
      <c r="D167" s="18" t="s">
        <v>119</v>
      </c>
      <c r="E167" s="18">
        <v>2015</v>
      </c>
      <c r="F167" s="18"/>
      <c r="G167" s="18"/>
      <c r="H167" s="18"/>
      <c r="I167" s="18"/>
    </row>
    <row r="168" spans="2:9" ht="14.45" customHeight="1" x14ac:dyDescent="0.25">
      <c r="B168" s="18" t="s">
        <v>123</v>
      </c>
      <c r="C168" s="18">
        <v>2</v>
      </c>
      <c r="D168" s="18" t="s">
        <v>119</v>
      </c>
      <c r="E168" s="18">
        <v>2015</v>
      </c>
      <c r="F168" s="18"/>
      <c r="G168" s="18"/>
      <c r="H168" s="18"/>
      <c r="I168" s="18"/>
    </row>
    <row r="169" spans="2:9" ht="14.45" customHeight="1" x14ac:dyDescent="0.25">
      <c r="B169" s="18" t="s">
        <v>123</v>
      </c>
      <c r="C169" s="18">
        <v>3</v>
      </c>
      <c r="D169" s="18" t="s">
        <v>119</v>
      </c>
      <c r="E169" s="18">
        <v>2015</v>
      </c>
      <c r="F169" s="18"/>
      <c r="G169" s="18"/>
      <c r="H169" s="18"/>
      <c r="I169" s="18"/>
    </row>
    <row r="170" spans="2:9" ht="14.45" customHeight="1" x14ac:dyDescent="0.25">
      <c r="B170" s="18" t="s">
        <v>123</v>
      </c>
      <c r="C170" s="18">
        <v>4</v>
      </c>
      <c r="D170" s="18" t="s">
        <v>119</v>
      </c>
      <c r="E170" s="18">
        <v>2015</v>
      </c>
      <c r="F170" s="18"/>
      <c r="G170" s="18"/>
      <c r="H170" s="18"/>
      <c r="I170" s="18"/>
    </row>
    <row r="171" spans="2:9" ht="14.45" customHeight="1" x14ac:dyDescent="0.25">
      <c r="B171" s="18" t="s">
        <v>122</v>
      </c>
      <c r="C171" s="18">
        <v>1</v>
      </c>
      <c r="D171" s="18" t="s">
        <v>119</v>
      </c>
      <c r="E171" s="18">
        <v>2017</v>
      </c>
      <c r="F171" s="18"/>
      <c r="G171" s="18"/>
      <c r="H171" s="18"/>
      <c r="I171" s="18"/>
    </row>
    <row r="172" spans="2:9" ht="14.45" customHeight="1" x14ac:dyDescent="0.25">
      <c r="B172" s="18" t="s">
        <v>122</v>
      </c>
      <c r="C172" s="18">
        <v>2</v>
      </c>
      <c r="D172" s="18" t="s">
        <v>119</v>
      </c>
      <c r="E172" s="18">
        <v>2017</v>
      </c>
      <c r="F172" s="18"/>
      <c r="G172" s="18"/>
      <c r="H172" s="18"/>
      <c r="I172" s="18"/>
    </row>
    <row r="173" spans="2:9" ht="14.45" customHeight="1" x14ac:dyDescent="0.25">
      <c r="B173" s="18" t="s">
        <v>121</v>
      </c>
      <c r="C173" s="18">
        <v>1</v>
      </c>
      <c r="D173" s="18" t="s">
        <v>119</v>
      </c>
      <c r="E173" s="18">
        <v>2017</v>
      </c>
      <c r="F173" s="18"/>
      <c r="G173" s="18"/>
      <c r="H173" s="18"/>
      <c r="I173" s="18"/>
    </row>
    <row r="174" spans="2:9" ht="14.45" customHeight="1" x14ac:dyDescent="0.25">
      <c r="B174" s="18" t="s">
        <v>121</v>
      </c>
      <c r="C174" s="18">
        <v>2</v>
      </c>
      <c r="D174" s="18" t="s">
        <v>119</v>
      </c>
      <c r="E174" s="18">
        <v>2017</v>
      </c>
      <c r="F174" s="18"/>
      <c r="G174" s="18"/>
      <c r="H174" s="18"/>
      <c r="I174" s="18"/>
    </row>
    <row r="175" spans="2:9" ht="14.45" customHeight="1" x14ac:dyDescent="0.25">
      <c r="B175" s="18" t="s">
        <v>121</v>
      </c>
      <c r="C175" s="18">
        <v>3</v>
      </c>
      <c r="D175" s="18" t="s">
        <v>119</v>
      </c>
      <c r="E175" s="18">
        <v>2017</v>
      </c>
      <c r="F175" s="18"/>
      <c r="G175" s="18"/>
      <c r="H175" s="18"/>
      <c r="I175" s="18"/>
    </row>
    <row r="176" spans="2:9" ht="14.45" customHeight="1" x14ac:dyDescent="0.25">
      <c r="B176" s="18" t="s">
        <v>121</v>
      </c>
      <c r="C176" s="18">
        <v>4</v>
      </c>
      <c r="D176" s="18" t="s">
        <v>119</v>
      </c>
      <c r="E176" s="18">
        <v>2017</v>
      </c>
      <c r="F176" s="18"/>
      <c r="G176" s="18"/>
      <c r="H176" s="18"/>
      <c r="I176" s="18"/>
    </row>
    <row r="177" spans="2:9" ht="14.45" customHeight="1" x14ac:dyDescent="0.25">
      <c r="B177" s="18" t="s">
        <v>121</v>
      </c>
      <c r="C177" s="18">
        <v>5</v>
      </c>
      <c r="D177" s="18" t="s">
        <v>119</v>
      </c>
      <c r="E177" s="18">
        <v>2017</v>
      </c>
      <c r="F177" s="18"/>
      <c r="G177" s="18"/>
      <c r="H177" s="18"/>
      <c r="I177" s="18"/>
    </row>
    <row r="178" spans="2:9" ht="14.45" customHeight="1" x14ac:dyDescent="0.25">
      <c r="B178" s="18" t="s">
        <v>121</v>
      </c>
      <c r="C178" s="18">
        <v>6</v>
      </c>
      <c r="D178" s="18" t="s">
        <v>119</v>
      </c>
      <c r="E178" s="18">
        <v>2017</v>
      </c>
      <c r="F178" s="18"/>
      <c r="G178" s="18"/>
      <c r="H178" s="18"/>
      <c r="I178" s="18"/>
    </row>
    <row r="179" spans="2:9" ht="14.45" customHeight="1" x14ac:dyDescent="0.25">
      <c r="B179" s="18" t="s">
        <v>121</v>
      </c>
      <c r="C179" s="18">
        <v>7</v>
      </c>
      <c r="D179" s="18" t="s">
        <v>119</v>
      </c>
      <c r="E179" s="18">
        <v>2017</v>
      </c>
      <c r="F179" s="18"/>
      <c r="G179" s="18"/>
      <c r="H179" s="18"/>
      <c r="I179" s="18"/>
    </row>
    <row r="180" spans="2:9" ht="14.45" customHeight="1" x14ac:dyDescent="0.25">
      <c r="B180" s="18" t="s">
        <v>120</v>
      </c>
      <c r="C180" s="18">
        <v>1</v>
      </c>
      <c r="D180" s="18" t="s">
        <v>119</v>
      </c>
      <c r="E180" s="18">
        <v>2017</v>
      </c>
      <c r="F180" s="18"/>
      <c r="G180" s="18"/>
      <c r="H180" s="18"/>
      <c r="I180" s="18"/>
    </row>
    <row r="181" spans="2:9" ht="14.45" customHeight="1" x14ac:dyDescent="0.25">
      <c r="B181" s="18" t="s">
        <v>120</v>
      </c>
      <c r="C181" s="18">
        <v>2</v>
      </c>
      <c r="D181" s="18" t="s">
        <v>119</v>
      </c>
      <c r="E181" s="18">
        <v>2017</v>
      </c>
      <c r="F181" s="18"/>
      <c r="G181" s="18"/>
      <c r="H181" s="18"/>
      <c r="I181" s="18"/>
    </row>
    <row r="182" spans="2:9" ht="14.45" customHeight="1" x14ac:dyDescent="0.25">
      <c r="B182" s="18" t="s">
        <v>120</v>
      </c>
      <c r="C182" s="18">
        <v>3</v>
      </c>
      <c r="D182" s="18" t="s">
        <v>119</v>
      </c>
      <c r="E182" s="18">
        <v>2017</v>
      </c>
      <c r="F182" s="18"/>
      <c r="G182" s="18"/>
      <c r="H182" s="18"/>
      <c r="I182" s="18"/>
    </row>
    <row r="183" spans="2:9" ht="14.45" customHeight="1" x14ac:dyDescent="0.25">
      <c r="B183" s="18" t="s">
        <v>120</v>
      </c>
      <c r="C183" s="18">
        <v>4</v>
      </c>
      <c r="D183" s="18" t="s">
        <v>119</v>
      </c>
      <c r="E183" s="18">
        <v>2017</v>
      </c>
      <c r="F183" s="18"/>
      <c r="G183" s="18"/>
      <c r="H183" s="18"/>
      <c r="I183" s="18"/>
    </row>
    <row r="184" spans="2:9" ht="14.45" customHeight="1" x14ac:dyDescent="0.25">
      <c r="B184" s="18" t="s">
        <v>120</v>
      </c>
      <c r="C184" s="18">
        <v>5</v>
      </c>
      <c r="D184" s="18" t="s">
        <v>119</v>
      </c>
      <c r="E184" s="18">
        <v>2017</v>
      </c>
      <c r="F184" s="18"/>
      <c r="G184" s="18"/>
      <c r="H184" s="18"/>
      <c r="I184" s="18"/>
    </row>
    <row r="185" spans="2:9" ht="14.45" customHeight="1" x14ac:dyDescent="0.25">
      <c r="B185" s="18" t="s">
        <v>115</v>
      </c>
      <c r="C185" s="18">
        <v>1</v>
      </c>
      <c r="D185" s="18" t="s">
        <v>118</v>
      </c>
      <c r="E185" s="18">
        <v>2008</v>
      </c>
      <c r="F185" s="18"/>
      <c r="G185" s="18"/>
      <c r="H185" s="18"/>
      <c r="I185" s="18"/>
    </row>
    <row r="186" spans="2:9" ht="14.45" customHeight="1" x14ac:dyDescent="0.25">
      <c r="B186" s="18" t="s">
        <v>115</v>
      </c>
      <c r="C186" s="18">
        <v>2</v>
      </c>
      <c r="D186" s="18" t="s">
        <v>118</v>
      </c>
      <c r="E186" s="18">
        <v>2008</v>
      </c>
      <c r="F186" s="18"/>
      <c r="G186" s="18"/>
      <c r="H186" s="18"/>
      <c r="I186" s="18"/>
    </row>
    <row r="187" spans="2:9" ht="14.45" customHeight="1" x14ac:dyDescent="0.25">
      <c r="B187" s="18" t="s">
        <v>115</v>
      </c>
      <c r="C187" s="18">
        <v>3</v>
      </c>
      <c r="D187" s="18" t="s">
        <v>118</v>
      </c>
      <c r="E187" s="18">
        <v>2008</v>
      </c>
      <c r="F187" s="18"/>
      <c r="G187" s="18"/>
      <c r="H187" s="18"/>
      <c r="I187" s="18"/>
    </row>
    <row r="188" spans="2:9" ht="14.45" customHeight="1" x14ac:dyDescent="0.25">
      <c r="B188" s="18" t="s">
        <v>115</v>
      </c>
      <c r="C188" s="18">
        <v>4</v>
      </c>
      <c r="D188" s="18" t="s">
        <v>118</v>
      </c>
      <c r="E188" s="18">
        <v>2008</v>
      </c>
      <c r="F188" s="18"/>
      <c r="G188" s="18"/>
      <c r="H188" s="18"/>
      <c r="I188" s="18"/>
    </row>
    <row r="189" spans="2:9" ht="14.45" customHeight="1" x14ac:dyDescent="0.25">
      <c r="B189" s="18" t="s">
        <v>115</v>
      </c>
      <c r="C189" s="18">
        <v>5</v>
      </c>
      <c r="D189" s="18" t="s">
        <v>118</v>
      </c>
      <c r="E189" s="18">
        <v>2008</v>
      </c>
      <c r="F189" s="18"/>
      <c r="G189" s="18"/>
      <c r="H189" s="18"/>
      <c r="I189" s="18"/>
    </row>
    <row r="190" spans="2:9" ht="14.45" customHeight="1" x14ac:dyDescent="0.25">
      <c r="B190" s="18" t="s">
        <v>115</v>
      </c>
      <c r="C190" s="18">
        <v>6</v>
      </c>
      <c r="D190" s="18" t="s">
        <v>118</v>
      </c>
      <c r="E190" s="18">
        <v>2008</v>
      </c>
      <c r="F190" s="18"/>
      <c r="G190" s="18"/>
      <c r="H190" s="18"/>
      <c r="I190" s="18"/>
    </row>
    <row r="191" spans="2:9" ht="14.45" customHeight="1" x14ac:dyDescent="0.25">
      <c r="B191" s="18" t="s">
        <v>115</v>
      </c>
      <c r="C191" s="18">
        <v>7</v>
      </c>
      <c r="D191" s="18" t="s">
        <v>118</v>
      </c>
      <c r="E191" s="18">
        <v>2008</v>
      </c>
      <c r="F191" s="18"/>
      <c r="G191" s="18"/>
      <c r="H191" s="18"/>
      <c r="I191" s="18"/>
    </row>
    <row r="192" spans="2:9" ht="14.45" customHeight="1" x14ac:dyDescent="0.25">
      <c r="B192" s="18" t="s">
        <v>115</v>
      </c>
      <c r="C192" s="18">
        <v>8</v>
      </c>
      <c r="D192" s="18" t="s">
        <v>118</v>
      </c>
      <c r="E192" s="18">
        <v>2008</v>
      </c>
      <c r="F192" s="18"/>
      <c r="G192" s="18"/>
      <c r="H192" s="18"/>
      <c r="I192" s="18"/>
    </row>
    <row r="193" spans="2:33" ht="14.45" customHeight="1" x14ac:dyDescent="0.25">
      <c r="B193" s="14" t="s">
        <v>116</v>
      </c>
      <c r="C193" s="11">
        <f>COUNTIF(C8:C192,"&gt;=1")</f>
        <v>185</v>
      </c>
    </row>
    <row r="194" spans="2:33" ht="14.45" customHeight="1" x14ac:dyDescent="0.25"/>
    <row r="196" spans="2:33" x14ac:dyDescent="0.25">
      <c r="C196" s="12"/>
      <c r="D196" s="12"/>
      <c r="F196" s="12"/>
    </row>
    <row r="197" spans="2:33" x14ac:dyDescent="0.25">
      <c r="C197" s="12"/>
      <c r="D197" s="12"/>
      <c r="F197" s="12"/>
      <c r="J197" s="13"/>
      <c r="K197" s="13">
        <v>2018</v>
      </c>
      <c r="L197" s="13">
        <v>2019</v>
      </c>
      <c r="M197" s="13">
        <v>2020</v>
      </c>
      <c r="N197" s="13">
        <v>2021</v>
      </c>
      <c r="O197" s="13">
        <v>2022</v>
      </c>
      <c r="P197" s="13">
        <v>2023</v>
      </c>
      <c r="Q197" s="13">
        <v>2024</v>
      </c>
      <c r="R197" s="13">
        <v>2025</v>
      </c>
      <c r="S197" s="13">
        <v>2026</v>
      </c>
      <c r="T197" s="13">
        <v>2027</v>
      </c>
      <c r="U197" s="13">
        <v>2028</v>
      </c>
      <c r="V197" s="13">
        <v>2029</v>
      </c>
      <c r="W197" s="13">
        <v>2030</v>
      </c>
      <c r="X197" s="13">
        <v>2031</v>
      </c>
      <c r="Y197" s="13">
        <v>2032</v>
      </c>
      <c r="Z197" s="13">
        <v>2033</v>
      </c>
      <c r="AA197" s="13">
        <v>2034</v>
      </c>
      <c r="AB197" s="13">
        <v>2035</v>
      </c>
      <c r="AC197" s="13">
        <v>2036</v>
      </c>
      <c r="AD197" s="13">
        <v>2037</v>
      </c>
      <c r="AE197" s="13">
        <v>2038</v>
      </c>
      <c r="AF197" s="13">
        <v>2039</v>
      </c>
      <c r="AG197" s="13">
        <v>2040</v>
      </c>
    </row>
    <row r="198" spans="2:33" x14ac:dyDescent="0.25">
      <c r="C198" s="12"/>
      <c r="D198" s="12"/>
      <c r="E198" s="12"/>
      <c r="F198" s="12"/>
      <c r="J198" s="11" t="s">
        <v>117</v>
      </c>
      <c r="K198" s="12">
        <f>SUMIFS(Lysoversikt!$G$8:$G$192,Lysoversikt!$F$8:$F$192,K197)</f>
        <v>0</v>
      </c>
      <c r="L198" s="12">
        <f>SUMIFS(Lysoversikt!$G$8:$G$192,Lysoversikt!$F$8:$F$192,L197)</f>
        <v>0</v>
      </c>
      <c r="M198" s="12">
        <f>SUMIFS(Lysoversikt!$G$8:$G$192,Lysoversikt!$F$8:$F$192,M197)</f>
        <v>0</v>
      </c>
      <c r="N198" s="12">
        <f>SUMIFS(Lysoversikt!$G$8:$G$192,Lysoversikt!$F$8:$F$192,N197)</f>
        <v>0</v>
      </c>
      <c r="O198" s="12">
        <f>SUMIFS(Lysoversikt!$G$8:$G$192,Lysoversikt!$F$8:$F$192,O197)</f>
        <v>0</v>
      </c>
      <c r="P198" s="12">
        <f>SUMIFS(Lysoversikt!$G$8:$G$192,Lysoversikt!$F$8:$F$192,P197)</f>
        <v>0</v>
      </c>
      <c r="Q198" s="12">
        <f>SUMIFS(Lysoversikt!$G$8:$G$192,Lysoversikt!$F$8:$F$192,Q197)</f>
        <v>0</v>
      </c>
      <c r="R198" s="12">
        <f>SUMIFS(Lysoversikt!$G$8:$G$192,Lysoversikt!$F$8:$F$192,R197)</f>
        <v>0</v>
      </c>
      <c r="S198" s="12">
        <f>SUMIFS(Lysoversikt!$G$8:$G$192,Lysoversikt!$F$8:$F$192,S197)</f>
        <v>0</v>
      </c>
      <c r="T198" s="12">
        <f>SUMIFS(Lysoversikt!$G$8:$G$192,Lysoversikt!$F$8:$F$192,T197)</f>
        <v>0</v>
      </c>
      <c r="U198" s="12">
        <f>SUMIFS(Lysoversikt!$G$8:$G$192,Lysoversikt!$F$8:$F$192,U197)</f>
        <v>0</v>
      </c>
      <c r="V198" s="12">
        <f>SUMIFS(Lysoversikt!$G$8:$G$192,Lysoversikt!$F$8:$F$192,V197)</f>
        <v>0</v>
      </c>
      <c r="W198" s="12">
        <f>SUMIFS(Lysoversikt!$G$8:$G$192,Lysoversikt!$F$8:$F$192,W197)</f>
        <v>0</v>
      </c>
      <c r="X198" s="12">
        <f>SUMIFS(Lysoversikt!$G$8:$G$192,Lysoversikt!$F$8:$F$192,X197)</f>
        <v>0</v>
      </c>
      <c r="Y198" s="12">
        <f>SUMIFS(Lysoversikt!$G$8:$G$192,Lysoversikt!$F$8:$F$192,Y197)</f>
        <v>0</v>
      </c>
      <c r="Z198" s="12">
        <f>SUMIFS(Lysoversikt!$G$8:$G$192,Lysoversikt!$F$8:$F$192,Z197)</f>
        <v>0</v>
      </c>
      <c r="AA198" s="12">
        <f>SUMIFS(Lysoversikt!$G$8:$G$192,Lysoversikt!$F$8:$F$192,AA197)</f>
        <v>0</v>
      </c>
      <c r="AB198" s="12">
        <f>SUMIFS(Lysoversikt!$G$8:$G$192,Lysoversikt!$F$8:$F$192,AB197)</f>
        <v>0</v>
      </c>
      <c r="AC198" s="12">
        <f>SUMIFS(Lysoversikt!$G$8:$G$192,Lysoversikt!$F$8:$F$192,AC197)</f>
        <v>0</v>
      </c>
      <c r="AD198" s="12">
        <f>SUMIFS(Lysoversikt!$G$8:$G$192,Lysoversikt!$F$8:$F$192,AD197)</f>
        <v>0</v>
      </c>
      <c r="AE198" s="12">
        <f>SUMIFS(Lysoversikt!$G$8:$G$192,Lysoversikt!$F$8:$F$192,AE197)</f>
        <v>0</v>
      </c>
      <c r="AF198" s="12">
        <f>SUMIFS(Lysoversikt!$G$8:$G$192,Lysoversikt!$F$8:$F$192,AF197)</f>
        <v>0</v>
      </c>
      <c r="AG198" s="12">
        <f>SUMIFS(Lysoversikt!$G$8:$G$192,Lysoversikt!$F$8:$F$192,AG197)</f>
        <v>0</v>
      </c>
    </row>
    <row r="199" spans="2:33" x14ac:dyDescent="0.25">
      <c r="C199" s="12"/>
      <c r="D199" s="12"/>
      <c r="F199" s="12"/>
      <c r="J199" s="11" t="s">
        <v>116</v>
      </c>
      <c r="K199" s="12">
        <f t="shared" ref="K199:AG199" si="0">COUNTIFS($C$8:$C$192,"&gt;=1",$F$8:$F$192,K197)</f>
        <v>0</v>
      </c>
      <c r="L199" s="12">
        <f t="shared" si="0"/>
        <v>0</v>
      </c>
      <c r="M199" s="12">
        <f t="shared" si="0"/>
        <v>0</v>
      </c>
      <c r="N199" s="12">
        <f t="shared" si="0"/>
        <v>0</v>
      </c>
      <c r="O199" s="12">
        <f t="shared" si="0"/>
        <v>0</v>
      </c>
      <c r="P199" s="12">
        <f t="shared" si="0"/>
        <v>0</v>
      </c>
      <c r="Q199" s="12">
        <f t="shared" si="0"/>
        <v>0</v>
      </c>
      <c r="R199" s="12">
        <f t="shared" si="0"/>
        <v>0</v>
      </c>
      <c r="S199" s="12">
        <f t="shared" si="0"/>
        <v>0</v>
      </c>
      <c r="T199" s="12">
        <f t="shared" si="0"/>
        <v>0</v>
      </c>
      <c r="U199" s="12">
        <f t="shared" si="0"/>
        <v>0</v>
      </c>
      <c r="V199" s="12">
        <f t="shared" si="0"/>
        <v>0</v>
      </c>
      <c r="W199" s="12">
        <f t="shared" si="0"/>
        <v>0</v>
      </c>
      <c r="X199" s="12">
        <f t="shared" si="0"/>
        <v>0</v>
      </c>
      <c r="Y199" s="12">
        <f t="shared" si="0"/>
        <v>0</v>
      </c>
      <c r="Z199" s="12">
        <f t="shared" si="0"/>
        <v>0</v>
      </c>
      <c r="AA199" s="12">
        <f t="shared" si="0"/>
        <v>0</v>
      </c>
      <c r="AB199" s="12">
        <f t="shared" si="0"/>
        <v>0</v>
      </c>
      <c r="AC199" s="12">
        <f t="shared" si="0"/>
        <v>0</v>
      </c>
      <c r="AD199" s="12">
        <f t="shared" si="0"/>
        <v>0</v>
      </c>
      <c r="AE199" s="12">
        <f t="shared" si="0"/>
        <v>0</v>
      </c>
      <c r="AF199" s="12">
        <f t="shared" si="0"/>
        <v>0</v>
      </c>
      <c r="AG199" s="12">
        <f t="shared" si="0"/>
        <v>0</v>
      </c>
    </row>
    <row r="200" spans="2:33" x14ac:dyDescent="0.25">
      <c r="C200" s="12"/>
      <c r="D200" s="12"/>
      <c r="F200" s="12"/>
      <c r="J200" s="11" t="s">
        <v>80</v>
      </c>
      <c r="K200" s="11">
        <f>SUMIFS(Lysoversikt!$H$8:$H$192,Lysoversikt!$G$8:$G$192,J200)</f>
        <v>0</v>
      </c>
      <c r="M200" s="12"/>
    </row>
    <row r="201" spans="2:33" x14ac:dyDescent="0.25">
      <c r="C201" s="12"/>
      <c r="D201" s="12"/>
      <c r="F201" s="12"/>
      <c r="J201" s="11" t="s">
        <v>114</v>
      </c>
      <c r="K201" s="12">
        <f>F196</f>
        <v>0</v>
      </c>
      <c r="L201" s="12">
        <f>G196</f>
        <v>0</v>
      </c>
      <c r="M201" s="12">
        <f>H196</f>
        <v>0</v>
      </c>
      <c r="N201" s="12">
        <f>F199</f>
        <v>0</v>
      </c>
      <c r="O201" s="12">
        <f t="shared" ref="O201:AG201" si="1">K198</f>
        <v>0</v>
      </c>
      <c r="P201" s="12">
        <f t="shared" si="1"/>
        <v>0</v>
      </c>
      <c r="Q201" s="12">
        <f t="shared" si="1"/>
        <v>0</v>
      </c>
      <c r="R201" s="12">
        <f t="shared" si="1"/>
        <v>0</v>
      </c>
      <c r="S201" s="12">
        <f t="shared" si="1"/>
        <v>0</v>
      </c>
      <c r="T201" s="12">
        <f t="shared" si="1"/>
        <v>0</v>
      </c>
      <c r="U201" s="12">
        <f t="shared" si="1"/>
        <v>0</v>
      </c>
      <c r="V201" s="12">
        <f t="shared" si="1"/>
        <v>0</v>
      </c>
      <c r="W201" s="12">
        <f t="shared" si="1"/>
        <v>0</v>
      </c>
      <c r="X201" s="12">
        <f t="shared" si="1"/>
        <v>0</v>
      </c>
      <c r="Y201" s="12">
        <f t="shared" si="1"/>
        <v>0</v>
      </c>
      <c r="Z201" s="12">
        <f t="shared" si="1"/>
        <v>0</v>
      </c>
      <c r="AA201" s="12">
        <f t="shared" si="1"/>
        <v>0</v>
      </c>
      <c r="AB201" s="12">
        <f t="shared" si="1"/>
        <v>0</v>
      </c>
      <c r="AC201" s="12">
        <f t="shared" si="1"/>
        <v>0</v>
      </c>
      <c r="AD201" s="12">
        <f t="shared" si="1"/>
        <v>0</v>
      </c>
      <c r="AE201" s="12">
        <f t="shared" si="1"/>
        <v>0</v>
      </c>
      <c r="AF201" s="12">
        <f t="shared" si="1"/>
        <v>0</v>
      </c>
      <c r="AG201" s="12">
        <f t="shared" si="1"/>
        <v>0</v>
      </c>
    </row>
    <row r="202" spans="2:33" x14ac:dyDescent="0.25">
      <c r="C202" s="12"/>
      <c r="D202" s="12"/>
      <c r="F202" s="12"/>
    </row>
    <row r="203" spans="2:33" x14ac:dyDescent="0.25">
      <c r="C203" s="12"/>
      <c r="D203" s="12"/>
      <c r="F203" s="12"/>
    </row>
    <row r="204" spans="2:33" x14ac:dyDescent="0.25">
      <c r="C204" s="12"/>
      <c r="D204" s="12"/>
      <c r="F204" s="12"/>
    </row>
    <row r="205" spans="2:33" x14ac:dyDescent="0.25">
      <c r="C205" s="12"/>
      <c r="D205" s="12"/>
      <c r="F205" s="12"/>
    </row>
    <row r="206" spans="2:33" x14ac:dyDescent="0.25">
      <c r="C206" s="12"/>
      <c r="D206" s="12"/>
      <c r="F206" s="12"/>
    </row>
    <row r="207" spans="2:33" x14ac:dyDescent="0.25">
      <c r="C207" s="12"/>
      <c r="D207" s="12"/>
      <c r="F207" s="12"/>
    </row>
    <row r="208" spans="2:33" x14ac:dyDescent="0.25">
      <c r="C208" s="12"/>
      <c r="D208" s="12"/>
      <c r="F208" s="12"/>
    </row>
    <row r="209" spans="3:6" x14ac:dyDescent="0.25">
      <c r="C209" s="12"/>
      <c r="D209" s="12"/>
      <c r="F209" s="12"/>
    </row>
    <row r="210" spans="3:6" x14ac:dyDescent="0.25">
      <c r="C210" s="12"/>
      <c r="D210" s="12"/>
      <c r="F210" s="12"/>
    </row>
    <row r="211" spans="3:6" x14ac:dyDescent="0.25">
      <c r="C211" s="12"/>
      <c r="D211" s="12"/>
      <c r="F211" s="12"/>
    </row>
    <row r="212" spans="3:6" x14ac:dyDescent="0.25">
      <c r="C212" s="12"/>
      <c r="D212" s="12"/>
      <c r="F212" s="12"/>
    </row>
    <row r="213" spans="3:6" x14ac:dyDescent="0.25">
      <c r="C213" s="12"/>
      <c r="D213" s="12"/>
      <c r="F213" s="12"/>
    </row>
    <row r="214" spans="3:6" x14ac:dyDescent="0.25">
      <c r="C214" s="12"/>
      <c r="D214" s="12"/>
      <c r="F214" s="12"/>
    </row>
    <row r="215" spans="3:6" x14ac:dyDescent="0.25">
      <c r="C215" s="12"/>
      <c r="D215" s="12"/>
      <c r="F215" s="12"/>
    </row>
    <row r="216" spans="3:6" x14ac:dyDescent="0.25">
      <c r="C216" s="12"/>
      <c r="D216" s="12"/>
      <c r="F216" s="12"/>
    </row>
    <row r="217" spans="3:6" x14ac:dyDescent="0.25">
      <c r="C217" s="12"/>
      <c r="D217" s="12"/>
      <c r="F217" s="12"/>
    </row>
    <row r="218" spans="3:6" x14ac:dyDescent="0.25">
      <c r="C218" s="12"/>
      <c r="D218" s="12"/>
      <c r="F218" s="12"/>
    </row>
  </sheetData>
  <sheetProtection sheet="1" objects="1" scenarios="1"/>
  <hyperlinks>
    <hyperlink ref="B40:B48" location="Illustrasjoner!B17" display="Herkulesvegen 84 - 108" xr:uid="{9F636A2C-6B57-4986-B6A9-4B477C39C10B}"/>
    <hyperlink ref="B49:B65" location="Illustrasjoner!B18" display="Herkulesvegen 30 - 76" xr:uid="{1E31C7F0-BE80-404A-AFD2-85612D090BEB}"/>
    <hyperlink ref="B66:B73" location="Illustrasjoner!B19" display="Herkulesvegen 2 - 24" xr:uid="{860074CB-BCFC-45FF-BDE6-58D394496327}"/>
    <hyperlink ref="B74:B80" location="Illustrasjoner!B41" display="Polarisvegen 1 - 11" xr:uid="{D39FC0E5-3782-43BD-8CDD-45C7983EBB6D}"/>
    <hyperlink ref="B81:B92" location="Illustrasjoner!B38" display="Polarisvegen 19 - 47" xr:uid="{6EE035FF-4B51-45B7-BFB6-B2CB15B438AB}"/>
    <hyperlink ref="B93:B99" location="Illustrasjoner!B26" display="Orion sameiet ( 1 - 21)" xr:uid="{086EA1E4-E4A4-4392-B225-79F608AF6E2F}"/>
    <hyperlink ref="B100:B106" location="Illustrasjoner!B37" display="Gemini sameiet (1 - 23)" xr:uid="{18D7C5E8-11DF-4053-A08A-19A1836B19D8}"/>
    <hyperlink ref="B100:B107" location="Illustrasjoner!B37" display="Gemini sameiet (1 - 23)" xr:uid="{4CB4E1DC-BE53-47D0-B685-2315F3F718B3}"/>
    <hyperlink ref="B108:B116" location="Illustrasjoner!B43" display="Siriusvegen " xr:uid="{E9011112-8C18-4360-A574-C2AD3C2D55A6}"/>
    <hyperlink ref="B117:B122" location="Illustrasjoner!B48" display="Kjølen" xr:uid="{163F3A9C-2E65-4BCF-805D-AD22200F58B7}"/>
    <hyperlink ref="B123:B125" location="Illustrasjoner!B45" display="Pegasusvegen 13 - 31" xr:uid="{DEE6D651-AB0F-4C15-88B3-2C68C8E0D336}"/>
    <hyperlink ref="B126" location="Illustrasjoner!B46" display="Pegasusvegen 41 / 51" xr:uid="{CE4B3CB9-4062-44AB-91DE-A55FAAF905A5}"/>
    <hyperlink ref="B127:B130" location="Illustrasjoner!B56" display="Ørnestubben" xr:uid="{72B841A1-1E55-4531-ACE1-D36847627295}"/>
    <hyperlink ref="B131:B137" location="Illustrasjoner!B63" display="Vinkelhaken" xr:uid="{AB8BD173-E6C7-46A3-AC38-929E5A057A32}"/>
    <hyperlink ref="B138:B141" location="Illustrasjoner!B55" display="Jomfrustien" xr:uid="{5FF64A99-0A67-4556-93AA-2F680E3D786E}"/>
  </hyperlinks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F99AC-88DF-48BD-AAB7-C9A484DE2C2A}">
  <dimension ref="C1:C79"/>
  <sheetViews>
    <sheetView zoomScale="130" zoomScaleNormal="130" workbookViewId="0">
      <selection activeCell="C1" sqref="C1"/>
    </sheetView>
  </sheetViews>
  <sheetFormatPr baseColWidth="10" defaultColWidth="38.85546875" defaultRowHeight="161.1" customHeight="1" x14ac:dyDescent="0.25"/>
  <cols>
    <col min="1" max="2" width="38.85546875" style="3"/>
    <col min="3" max="3" width="41" style="1" bestFit="1" customWidth="1"/>
    <col min="4" max="16384" width="38.85546875" style="3"/>
  </cols>
  <sheetData>
    <row r="1" spans="3:3" ht="161.1" customHeight="1" x14ac:dyDescent="0.25">
      <c r="C1" s="1" t="s">
        <v>186</v>
      </c>
    </row>
    <row r="2" spans="3:3" ht="161.1" customHeight="1" x14ac:dyDescent="0.25">
      <c r="C2" s="1" t="s">
        <v>187</v>
      </c>
    </row>
    <row r="3" spans="3:3" ht="161.1" customHeight="1" x14ac:dyDescent="0.25">
      <c r="C3" s="1" t="s">
        <v>188</v>
      </c>
    </row>
    <row r="4" spans="3:3" ht="161.1" customHeight="1" x14ac:dyDescent="0.25">
      <c r="C4" s="1" t="s">
        <v>189</v>
      </c>
    </row>
    <row r="5" spans="3:3" ht="161.1" customHeight="1" x14ac:dyDescent="0.25">
      <c r="C5" s="1" t="s">
        <v>190</v>
      </c>
    </row>
    <row r="6" spans="3:3" ht="161.1" customHeight="1" x14ac:dyDescent="0.25">
      <c r="C6" s="1" t="s">
        <v>191</v>
      </c>
    </row>
    <row r="7" spans="3:3" ht="161.1" customHeight="1" x14ac:dyDescent="0.25">
      <c r="C7" s="1" t="s">
        <v>192</v>
      </c>
    </row>
    <row r="8" spans="3:3" ht="161.1" customHeight="1" x14ac:dyDescent="0.25">
      <c r="C8" s="1" t="s">
        <v>193</v>
      </c>
    </row>
    <row r="9" spans="3:3" ht="161.1" customHeight="1" x14ac:dyDescent="0.25">
      <c r="C9" s="1" t="s">
        <v>194</v>
      </c>
    </row>
    <row r="10" spans="3:3" ht="161.1" customHeight="1" x14ac:dyDescent="0.25">
      <c r="C10" s="1" t="s">
        <v>195</v>
      </c>
    </row>
    <row r="11" spans="3:3" ht="161.1" customHeight="1" x14ac:dyDescent="0.25">
      <c r="C11" s="1" t="s">
        <v>196</v>
      </c>
    </row>
    <row r="12" spans="3:3" ht="161.1" customHeight="1" x14ac:dyDescent="0.25">
      <c r="C12" s="1" t="s">
        <v>197</v>
      </c>
    </row>
    <row r="13" spans="3:3" ht="161.1" customHeight="1" x14ac:dyDescent="0.25">
      <c r="C13" s="1" t="s">
        <v>198</v>
      </c>
    </row>
    <row r="14" spans="3:3" ht="161.1" customHeight="1" x14ac:dyDescent="0.25">
      <c r="C14" s="1" t="s">
        <v>199</v>
      </c>
    </row>
    <row r="15" spans="3:3" ht="161.1" customHeight="1" x14ac:dyDescent="0.25">
      <c r="C15" s="1" t="s">
        <v>200</v>
      </c>
    </row>
    <row r="16" spans="3:3" ht="161.1" customHeight="1" x14ac:dyDescent="0.25">
      <c r="C16" s="1" t="s">
        <v>201</v>
      </c>
    </row>
    <row r="17" spans="3:3" ht="161.1" customHeight="1" x14ac:dyDescent="0.25">
      <c r="C17" s="1" t="s">
        <v>202</v>
      </c>
    </row>
    <row r="18" spans="3:3" ht="161.1" customHeight="1" x14ac:dyDescent="0.25">
      <c r="C18" s="1" t="s">
        <v>203</v>
      </c>
    </row>
    <row r="19" spans="3:3" ht="161.1" customHeight="1" x14ac:dyDescent="0.25">
      <c r="C19" s="1" t="s">
        <v>204</v>
      </c>
    </row>
    <row r="20" spans="3:3" ht="161.1" customHeight="1" x14ac:dyDescent="0.25">
      <c r="C20" s="1" t="s">
        <v>205</v>
      </c>
    </row>
    <row r="21" spans="3:3" ht="161.1" customHeight="1" x14ac:dyDescent="0.25">
      <c r="C21" s="1" t="s">
        <v>206</v>
      </c>
    </row>
    <row r="22" spans="3:3" ht="161.1" customHeight="1" x14ac:dyDescent="0.25">
      <c r="C22" s="1" t="s">
        <v>207</v>
      </c>
    </row>
    <row r="23" spans="3:3" ht="161.1" customHeight="1" x14ac:dyDescent="0.25">
      <c r="C23" s="1" t="s">
        <v>208</v>
      </c>
    </row>
    <row r="24" spans="3:3" ht="161.1" customHeight="1" x14ac:dyDescent="0.25">
      <c r="C24" s="1" t="s">
        <v>209</v>
      </c>
    </row>
    <row r="25" spans="3:3" ht="161.1" customHeight="1" x14ac:dyDescent="0.25">
      <c r="C25" s="1" t="s">
        <v>210</v>
      </c>
    </row>
    <row r="26" spans="3:3" ht="161.1" customHeight="1" x14ac:dyDescent="0.25">
      <c r="C26" s="1" t="s">
        <v>211</v>
      </c>
    </row>
    <row r="27" spans="3:3" ht="161.1" customHeight="1" x14ac:dyDescent="0.25">
      <c r="C27" s="1" t="s">
        <v>212</v>
      </c>
    </row>
    <row r="28" spans="3:3" ht="161.1" customHeight="1" x14ac:dyDescent="0.25">
      <c r="C28" s="1" t="s">
        <v>213</v>
      </c>
    </row>
    <row r="29" spans="3:3" ht="161.1" customHeight="1" x14ac:dyDescent="0.25">
      <c r="C29" s="1" t="s">
        <v>214</v>
      </c>
    </row>
    <row r="30" spans="3:3" ht="161.1" customHeight="1" x14ac:dyDescent="0.25">
      <c r="C30" s="1" t="s">
        <v>215</v>
      </c>
    </row>
    <row r="31" spans="3:3" ht="161.1" customHeight="1" x14ac:dyDescent="0.25">
      <c r="C31" s="1" t="s">
        <v>216</v>
      </c>
    </row>
    <row r="32" spans="3:3" ht="161.1" customHeight="1" x14ac:dyDescent="0.25">
      <c r="C32" s="1" t="s">
        <v>217</v>
      </c>
    </row>
    <row r="33" spans="3:3" ht="161.1" customHeight="1" x14ac:dyDescent="0.25">
      <c r="C33" s="1" t="s">
        <v>218</v>
      </c>
    </row>
    <row r="34" spans="3:3" ht="161.1" customHeight="1" x14ac:dyDescent="0.25">
      <c r="C34" s="1" t="s">
        <v>219</v>
      </c>
    </row>
    <row r="35" spans="3:3" ht="161.1" customHeight="1" x14ac:dyDescent="0.25">
      <c r="C35" s="1" t="s">
        <v>220</v>
      </c>
    </row>
    <row r="36" spans="3:3" ht="161.1" customHeight="1" x14ac:dyDescent="0.25">
      <c r="C36" s="1" t="s">
        <v>221</v>
      </c>
    </row>
    <row r="37" spans="3:3" ht="161.1" customHeight="1" x14ac:dyDescent="0.25">
      <c r="C37" s="1" t="s">
        <v>222</v>
      </c>
    </row>
    <row r="38" spans="3:3" ht="161.1" customHeight="1" x14ac:dyDescent="0.25">
      <c r="C38" s="17" t="s">
        <v>223</v>
      </c>
    </row>
    <row r="39" spans="3:3" ht="161.1" customHeight="1" x14ac:dyDescent="0.25">
      <c r="C39" s="1" t="s">
        <v>224</v>
      </c>
    </row>
    <row r="40" spans="3:3" ht="161.1" customHeight="1" x14ac:dyDescent="0.25">
      <c r="C40" s="1" t="s">
        <v>225</v>
      </c>
    </row>
    <row r="41" spans="3:3" ht="161.1" customHeight="1" x14ac:dyDescent="0.25">
      <c r="C41" s="1" t="s">
        <v>226</v>
      </c>
    </row>
    <row r="42" spans="3:3" ht="161.1" customHeight="1" x14ac:dyDescent="0.25">
      <c r="C42" s="1" t="s">
        <v>227</v>
      </c>
    </row>
    <row r="43" spans="3:3" ht="161.1" customHeight="1" x14ac:dyDescent="0.25">
      <c r="C43" s="1" t="s">
        <v>228</v>
      </c>
    </row>
    <row r="44" spans="3:3" ht="161.1" customHeight="1" x14ac:dyDescent="0.25">
      <c r="C44" s="1" t="s">
        <v>229</v>
      </c>
    </row>
    <row r="45" spans="3:3" ht="161.1" customHeight="1" x14ac:dyDescent="0.25">
      <c r="C45" s="1" t="s">
        <v>230</v>
      </c>
    </row>
    <row r="46" spans="3:3" ht="161.1" customHeight="1" x14ac:dyDescent="0.25">
      <c r="C46" s="1" t="s">
        <v>231</v>
      </c>
    </row>
    <row r="47" spans="3:3" ht="161.1" customHeight="1" x14ac:dyDescent="0.25">
      <c r="C47" s="1" t="s">
        <v>232</v>
      </c>
    </row>
    <row r="49" spans="3:3" ht="161.1" customHeight="1" x14ac:dyDescent="0.25">
      <c r="C49" s="1" t="s">
        <v>233</v>
      </c>
    </row>
    <row r="78" spans="3:3" ht="161.1" customHeight="1" x14ac:dyDescent="0.25">
      <c r="C78" s="1" t="s">
        <v>234</v>
      </c>
    </row>
    <row r="79" spans="3:3" ht="161.1" customHeight="1" x14ac:dyDescent="0.25">
      <c r="C79" s="1" t="s">
        <v>235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OversiktVeierNeskoll</vt:lpstr>
      <vt:lpstr>Lysoversikt</vt:lpstr>
      <vt:lpstr>Illustrasjoner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Jostein Kleiven</dc:creator>
  <cp:lastModifiedBy>Per Olin</cp:lastModifiedBy>
  <dcterms:created xsi:type="dcterms:W3CDTF">2017-11-18T15:31:30Z</dcterms:created>
  <dcterms:modified xsi:type="dcterms:W3CDTF">2025-12-13T16:54:25Z</dcterms:modified>
</cp:coreProperties>
</file>