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360" windowHeight="10875" activeTab="0"/>
  </bookViews>
  <sheets>
    <sheet name="Årsregn 2014 m budsj 2015" sheetId="1" r:id="rId1"/>
    <sheet name="Balanse pr. 31.12.2014" sheetId="2" r:id="rId2"/>
  </sheets>
  <definedNames/>
  <calcPr fullCalcOnLoad="1"/>
</workbook>
</file>

<file path=xl/comments1.xml><?xml version="1.0" encoding="utf-8"?>
<comments xmlns="http://schemas.openxmlformats.org/spreadsheetml/2006/main">
  <authors>
    <author>Irene Haugen Veisten</author>
  </authors>
  <commentList>
    <comment ref="D24" authorId="0">
      <text>
        <r>
          <rPr>
            <b/>
            <sz val="8"/>
            <rFont val="Tahoma"/>
            <family val="2"/>
          </rPr>
          <t>Irene Haugen Veisten:</t>
        </r>
        <r>
          <rPr>
            <sz val="8"/>
            <rFont val="Tahoma"/>
            <family val="2"/>
          </rPr>
          <t xml:space="preserve">
Netto beløp, 70% skal videre faktureres til Hvam IL for idrettsanlegget.</t>
        </r>
      </text>
    </comment>
  </commentList>
</comments>
</file>

<file path=xl/sharedStrings.xml><?xml version="1.0" encoding="utf-8"?>
<sst xmlns="http://schemas.openxmlformats.org/spreadsheetml/2006/main" count="170" uniqueCount="152">
  <si>
    <t xml:space="preserve"> </t>
  </si>
  <si>
    <t>Kontonavn</t>
  </si>
  <si>
    <t>Salgs- og driftsinntekt</t>
  </si>
  <si>
    <t>Note 1: Medlemskontingent:</t>
  </si>
  <si>
    <t>Salgsinntekt handelsvarer, avgiftsfri</t>
  </si>
  <si>
    <t>Antall</t>
  </si>
  <si>
    <t>Pris</t>
  </si>
  <si>
    <t>Totalt</t>
  </si>
  <si>
    <t>Akebakke</t>
  </si>
  <si>
    <t>Totalt antall medlemmer:</t>
  </si>
  <si>
    <t>Viderefakturering av strøm</t>
  </si>
  <si>
    <t>Fratrekk dugnad:</t>
  </si>
  <si>
    <t>Medlemskontingent</t>
  </si>
  <si>
    <t>Dugnadsinnsats</t>
  </si>
  <si>
    <t>Fratrekk dugnad i 2014 er lik som for 2013 dvs. Kr 250,- per dugnad.</t>
  </si>
  <si>
    <t>Momskompensasjon</t>
  </si>
  <si>
    <t>Note3: Drift og vedlikehold av anlegg:</t>
  </si>
  <si>
    <t>Purregebyr</t>
  </si>
  <si>
    <t>Avsetning asfaltering</t>
  </si>
  <si>
    <t>Ca. 60 meter a 4 meter bredde.</t>
  </si>
  <si>
    <t>Salgs- og driftsinntekt dekningsbidrag</t>
  </si>
  <si>
    <t>Avsetning for fremtidge lekeplasser</t>
  </si>
  <si>
    <t>Avsetning fremtidig veilys</t>
  </si>
  <si>
    <t>Lønnskostnad</t>
  </si>
  <si>
    <t>Vedlikehold sikring av gangstier</t>
  </si>
  <si>
    <t>Godtgj. til styre- og</t>
  </si>
  <si>
    <t>Drenering</t>
  </si>
  <si>
    <t>Gaver styremedlemmer</t>
  </si>
  <si>
    <t>Sykkel og skatepark egenandel</t>
  </si>
  <si>
    <t>Vår dugnad</t>
  </si>
  <si>
    <t>Driftskostn. og av- og nedskrivinger</t>
  </si>
  <si>
    <t>Høst dugnad</t>
  </si>
  <si>
    <t>Avskrivning lekeapparater</t>
  </si>
  <si>
    <t>avsette for fremtidig lekeplasser</t>
  </si>
  <si>
    <t>Andel lys Neskollen</t>
  </si>
  <si>
    <t>Gressklipping</t>
  </si>
  <si>
    <t>Lys målenr 1000231122</t>
  </si>
  <si>
    <t>Tilsyn/vedlikehold lekeplasser</t>
  </si>
  <si>
    <t>Lys  målenr PG14476466knr</t>
  </si>
  <si>
    <t>Snørydding</t>
  </si>
  <si>
    <t>Vedlikehold maskiner</t>
  </si>
  <si>
    <t>Strøm Neskollen (fast avgift + forbruk)</t>
  </si>
  <si>
    <t>Datautstyr hjemmeside</t>
  </si>
  <si>
    <t>Veglys 2013 til Nes kommune</t>
  </si>
  <si>
    <t>Internett (Neskollen portalen + data utstyr)</t>
  </si>
  <si>
    <t>Nes Bygdeservice avtale</t>
  </si>
  <si>
    <t>Diverse vaktmester tjenester (konto 6620)</t>
  </si>
  <si>
    <t>Vedlikehold lekeplasser</t>
  </si>
  <si>
    <t>Vedlikehold veilysanlegg</t>
  </si>
  <si>
    <t>Vårdugnad</t>
  </si>
  <si>
    <t>Totalt:</t>
  </si>
  <si>
    <t>Vedlikehold og sikring av gangstier mm</t>
  </si>
  <si>
    <t>Asfaltering</t>
  </si>
  <si>
    <t>Note 4: Kontorhold og administrasjon:</t>
  </si>
  <si>
    <t>Avsetning framtidig asfaltering</t>
  </si>
  <si>
    <t>Avsetning framtidig vedlikehold lysanlegg</t>
  </si>
  <si>
    <t>Løypepenger</t>
  </si>
  <si>
    <t>Ekstern regnskapsførsel - Vorma Regnskap</t>
  </si>
  <si>
    <t>Ekstern revisjon - Årnes Revisjon</t>
  </si>
  <si>
    <t>Utstyr til idretten</t>
  </si>
  <si>
    <t>Kontorrekvisita, kopering, trykk &amp; porto</t>
  </si>
  <si>
    <t>Reparasjon og vedlikehold</t>
  </si>
  <si>
    <t>Revisjonshonorar</t>
  </si>
  <si>
    <t>Regnskapshonorar</t>
  </si>
  <si>
    <t>Kontorrekvisita</t>
  </si>
  <si>
    <t>Diverse arrangement</t>
  </si>
  <si>
    <t>Annen kontorkostnad</t>
  </si>
  <si>
    <t>Note 5: Styrehonorarer:</t>
  </si>
  <si>
    <t>Annen driftskostnad</t>
  </si>
  <si>
    <t>Styreleder</t>
  </si>
  <si>
    <t>Salgskostnad</t>
  </si>
  <si>
    <t>Nestleder</t>
  </si>
  <si>
    <t xml:space="preserve">Annonsering </t>
  </si>
  <si>
    <t>Sekretær</t>
  </si>
  <si>
    <t>Kontingent mv</t>
  </si>
  <si>
    <t>Kasserer</t>
  </si>
  <si>
    <t>Styremøter</t>
  </si>
  <si>
    <t>Styremedlem 1</t>
  </si>
  <si>
    <t>Eiendomsinformasjon</t>
  </si>
  <si>
    <t>Styremedlem 2</t>
  </si>
  <si>
    <t>Bank- og kortgebyr</t>
  </si>
  <si>
    <t>Varamedlem 1</t>
  </si>
  <si>
    <t>Annen kostnad, fradragsberettiget</t>
  </si>
  <si>
    <t>Varamedlem 2</t>
  </si>
  <si>
    <t>Tap på fordringer</t>
  </si>
  <si>
    <t>Driftskostnader</t>
  </si>
  <si>
    <t>Driftsresultat</t>
  </si>
  <si>
    <t>Note 6: Diverse arrangementer:</t>
  </si>
  <si>
    <t>Annen renteinntekt</t>
  </si>
  <si>
    <t>Støtte til lokale arrangementer/tiltak</t>
  </si>
  <si>
    <t>Rente/gebyr kunder</t>
  </si>
  <si>
    <t>Ordinært resultat før skattekostnad</t>
  </si>
  <si>
    <t>Ordinært resultat</t>
  </si>
  <si>
    <t>Driftskonto</t>
  </si>
  <si>
    <t>Avsetning Asfalt</t>
  </si>
  <si>
    <t xml:space="preserve">Årsresultat </t>
  </si>
  <si>
    <t>Avsetning Veilysanlegg</t>
  </si>
  <si>
    <t>Note 9: Annen Driftskostnad</t>
  </si>
  <si>
    <t>Annen kostnad/fradragsberettiget</t>
  </si>
  <si>
    <t>Neskollen Velforening</t>
  </si>
  <si>
    <t>Nr.</t>
  </si>
  <si>
    <t xml:space="preserve">Budsjett </t>
  </si>
  <si>
    <t>Sykkel og skateboard park</t>
  </si>
  <si>
    <t>Budsjett 2014</t>
  </si>
  <si>
    <t>Regnskap 2014</t>
  </si>
  <si>
    <t>Vedlikehod/bom sentrumsområdet</t>
  </si>
  <si>
    <t>Møte kurs oppdateringer</t>
  </si>
  <si>
    <t>Utbetalt fra Gjensidige</t>
  </si>
  <si>
    <t>Rentekostnad</t>
  </si>
  <si>
    <t>Budsjett 2015</t>
  </si>
  <si>
    <t>Veglys kommunen</t>
  </si>
  <si>
    <t>Rapport / trefelling</t>
  </si>
  <si>
    <t>Note 8: Kontooversikt DNB 31.12.14</t>
  </si>
  <si>
    <t>Kontingenter/Eiendomsinfo/styremøter</t>
  </si>
  <si>
    <t>Vedlikehold sentrumsområdet</t>
  </si>
  <si>
    <t>Programvare årlig vedlikeh.</t>
  </si>
  <si>
    <t>Søppeltømming 90 søppelkasser tømmes hver uke.</t>
  </si>
  <si>
    <t>Dato fra-til:</t>
  </si>
  <si>
    <t>-</t>
  </si>
  <si>
    <t>Balanse</t>
  </si>
  <si>
    <t>Regnskapsår:</t>
  </si>
  <si>
    <t>for</t>
  </si>
  <si>
    <t>Periode:</t>
  </si>
  <si>
    <t>Denne periode</t>
  </si>
  <si>
    <t>Hittil</t>
  </si>
  <si>
    <t>Regnskap i år</t>
  </si>
  <si>
    <t>Regnskap i fjor</t>
  </si>
  <si>
    <t>EIENDELER</t>
  </si>
  <si>
    <t>Lekeapparater/Anlegg</t>
  </si>
  <si>
    <t>Investeringer andeler</t>
  </si>
  <si>
    <t>Kundefordringer</t>
  </si>
  <si>
    <t>Andre kortsiktige fordringer</t>
  </si>
  <si>
    <t>Lotteri- og stiftelsestilsynet</t>
  </si>
  <si>
    <t>Avsetning ventet tap på fordringer</t>
  </si>
  <si>
    <t>DnBNOR, tilskudd lekeplasser B5</t>
  </si>
  <si>
    <t>Kontanter</t>
  </si>
  <si>
    <t>DnB 1644 18 49617 asfaltering</t>
  </si>
  <si>
    <t>DnB  1503 42 49692 Lysanlegg</t>
  </si>
  <si>
    <t>Eiendeler</t>
  </si>
  <si>
    <t>EGENKAPITAL OG GJELD</t>
  </si>
  <si>
    <t>Annen egenkapital</t>
  </si>
  <si>
    <t>Udekket tap</t>
  </si>
  <si>
    <t>Udisponert resultat (Ikke bokført)</t>
  </si>
  <si>
    <t>DnBNOR 1602.54.08873</t>
  </si>
  <si>
    <t>Leverandørgjeld</t>
  </si>
  <si>
    <t>Forskuddstrekk</t>
  </si>
  <si>
    <t>Asfaltering Nes kommune</t>
  </si>
  <si>
    <t>Avsetning framtidg vedlikeh.</t>
  </si>
  <si>
    <t>lysanlegg</t>
  </si>
  <si>
    <t xml:space="preserve">Påløpt kostnad veglys </t>
  </si>
  <si>
    <t>Observasjonskonto</t>
  </si>
  <si>
    <t>Egenkapital og gjeld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</si>
</sst>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????"/>
    <numFmt numFmtId="173" formatCode="_ [$kr-414]\ * #,##0.00_ ;_ [$kr-414]\ * \-#,##0.00_ ;_ [$kr-414]\ * &quot;-&quot;??_ ;_ @_ "/>
    <numFmt numFmtId="174" formatCode="??,??0.00"/>
    <numFmt numFmtId="175" formatCode="?,??0.00"/>
    <numFmt numFmtId="176" formatCode="???,??0.00"/>
    <numFmt numFmtId="177" formatCode="??0.00"/>
    <numFmt numFmtId="178" formatCode="00"/>
    <numFmt numFmtId="179" formatCode="??"/>
    <numFmt numFmtId="180" formatCode="\-??,??0.00;\-??,??0.00"/>
    <numFmt numFmtId="181" formatCode="\-???,??0.00;\-???,??0.00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12"/>
      <color indexed="8"/>
      <name val="Calibri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2"/>
      <color indexed="8"/>
      <name val="Arial Narrow"/>
      <family val="2"/>
    </font>
    <font>
      <i/>
      <sz val="9"/>
      <color indexed="8"/>
      <name val="Arial Narrow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8"/>
      <name val="Calibri"/>
      <family val="2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0"/>
      <color indexed="10"/>
      <name val="Arial Narrow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1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5" fillId="16" borderId="1" applyNumberFormat="0" applyAlignment="0" applyProtection="0"/>
    <xf numFmtId="0" fontId="8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7" borderId="1" applyNumberFormat="0" applyAlignment="0" applyProtection="0"/>
    <xf numFmtId="0" fontId="36" fillId="0" borderId="2" applyNumberFormat="0" applyFill="0" applyAlignment="0" applyProtection="0"/>
    <xf numFmtId="0" fontId="37" fillId="17" borderId="3" applyNumberFormat="0" applyAlignment="0" applyProtection="0"/>
    <xf numFmtId="0" fontId="0" fillId="18" borderId="4" applyNumberFormat="0" applyFont="0" applyAlignment="0" applyProtection="0"/>
    <xf numFmtId="0" fontId="8" fillId="0" borderId="0">
      <alignment/>
      <protection/>
    </xf>
    <xf numFmtId="0" fontId="32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16" borderId="9" applyNumberForma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18" borderId="10" xfId="0" applyFill="1" applyBorder="1" applyAlignment="1">
      <alignment horizontal="center"/>
    </xf>
    <xf numFmtId="174" fontId="2" fillId="0" borderId="0" xfId="51" applyNumberFormat="1" applyFont="1" applyAlignment="1">
      <alignment horizontal="right" vertical="top"/>
    </xf>
    <xf numFmtId="175" fontId="2" fillId="0" borderId="0" xfId="51" applyNumberFormat="1" applyFont="1" applyAlignment="1">
      <alignment horizontal="right" vertical="top"/>
    </xf>
    <xf numFmtId="177" fontId="2" fillId="0" borderId="0" xfId="51" applyNumberFormat="1" applyFont="1" applyAlignment="1">
      <alignment horizontal="right" vertical="top"/>
    </xf>
    <xf numFmtId="172" fontId="2" fillId="0" borderId="0" xfId="51" applyNumberFormat="1" applyFont="1" applyAlignment="1">
      <alignment horizontal="center"/>
    </xf>
    <xf numFmtId="171" fontId="5" fillId="0" borderId="0" xfId="51" applyFont="1" applyAlignment="1">
      <alignment horizontal="center"/>
    </xf>
    <xf numFmtId="171" fontId="4" fillId="0" borderId="11" xfId="5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left"/>
    </xf>
    <xf numFmtId="170" fontId="0" fillId="0" borderId="0" xfId="60" applyFont="1" applyBorder="1" applyAlignment="1">
      <alignment horizontal="center"/>
    </xf>
    <xf numFmtId="170" fontId="0" fillId="0" borderId="16" xfId="60" applyFont="1" applyBorder="1" applyAlignment="1">
      <alignment horizontal="center"/>
    </xf>
    <xf numFmtId="0" fontId="0" fillId="0" borderId="15" xfId="0" applyBorder="1" applyAlignment="1">
      <alignment horizontal="center"/>
    </xf>
    <xf numFmtId="170" fontId="0" fillId="0" borderId="17" xfId="6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170" fontId="0" fillId="0" borderId="18" xfId="60" applyFont="1" applyBorder="1" applyAlignment="1">
      <alignment horizontal="center"/>
    </xf>
    <xf numFmtId="170" fontId="0" fillId="0" borderId="19" xfId="6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0" fontId="1" fillId="0" borderId="17" xfId="60" applyFont="1" applyBorder="1" applyAlignment="1">
      <alignment horizontal="center"/>
    </xf>
    <xf numFmtId="0" fontId="0" fillId="0" borderId="15" xfId="0" applyBorder="1" applyAlignment="1">
      <alignment/>
    </xf>
    <xf numFmtId="170" fontId="0" fillId="0" borderId="16" xfId="60" applyFont="1" applyBorder="1" applyAlignment="1">
      <alignment/>
    </xf>
    <xf numFmtId="170" fontId="2" fillId="0" borderId="0" xfId="60" applyFont="1" applyAlignment="1">
      <alignment horizontal="center"/>
    </xf>
    <xf numFmtId="170" fontId="2" fillId="0" borderId="0" xfId="60" applyFont="1" applyBorder="1" applyAlignment="1">
      <alignment horizontal="center"/>
    </xf>
    <xf numFmtId="170" fontId="2" fillId="0" borderId="11" xfId="60" applyFont="1" applyBorder="1" applyAlignment="1">
      <alignment horizontal="center"/>
    </xf>
    <xf numFmtId="170" fontId="4" fillId="0" borderId="0" xfId="60" applyFont="1" applyAlignment="1">
      <alignment horizontal="center"/>
    </xf>
    <xf numFmtId="171" fontId="7" fillId="0" borderId="0" xfId="51" applyFont="1" applyAlignment="1">
      <alignment horizontal="center"/>
    </xf>
    <xf numFmtId="0" fontId="0" fillId="19" borderId="0" xfId="0" applyFill="1" applyAlignment="1">
      <alignment horizontal="center"/>
    </xf>
    <xf numFmtId="170" fontId="0" fillId="18" borderId="10" xfId="60" applyFont="1" applyFill="1" applyBorder="1" applyAlignment="1">
      <alignment horizontal="center"/>
    </xf>
    <xf numFmtId="4" fontId="0" fillId="19" borderId="0" xfId="0" applyNumberForma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170" fontId="0" fillId="0" borderId="17" xfId="60" applyFont="1" applyBorder="1" applyAlignment="1">
      <alignment/>
    </xf>
    <xf numFmtId="0" fontId="0" fillId="0" borderId="16" xfId="0" applyBorder="1" applyAlignment="1">
      <alignment horizontal="center"/>
    </xf>
    <xf numFmtId="172" fontId="2" fillId="0" borderId="15" xfId="51" applyNumberFormat="1" applyFont="1" applyBorder="1" applyAlignment="1">
      <alignment horizontal="center"/>
    </xf>
    <xf numFmtId="172" fontId="2" fillId="0" borderId="20" xfId="51" applyNumberFormat="1" applyFont="1" applyBorder="1" applyAlignment="1">
      <alignment horizontal="center"/>
    </xf>
    <xf numFmtId="175" fontId="2" fillId="0" borderId="18" xfId="51" applyNumberFormat="1" applyFont="1" applyBorder="1" applyAlignment="1">
      <alignment horizontal="center"/>
    </xf>
    <xf numFmtId="170" fontId="4" fillId="0" borderId="0" xfId="6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170" fontId="7" fillId="0" borderId="0" xfId="60" applyFont="1" applyAlignment="1">
      <alignment horizontal="center"/>
    </xf>
    <xf numFmtId="173" fontId="0" fillId="0" borderId="0" xfId="0" applyNumberFormat="1" applyBorder="1" applyAlignment="1">
      <alignment horizontal="left"/>
    </xf>
    <xf numFmtId="170" fontId="13" fillId="0" borderId="0" xfId="60" applyFont="1" applyAlignment="1">
      <alignment horizontal="center"/>
    </xf>
    <xf numFmtId="0" fontId="1" fillId="16" borderId="12" xfId="0" applyFont="1" applyFill="1" applyBorder="1" applyAlignment="1">
      <alignment horizontal="left"/>
    </xf>
    <xf numFmtId="0" fontId="0" fillId="16" borderId="13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1" fillId="16" borderId="15" xfId="0" applyFont="1" applyFill="1" applyBorder="1" applyAlignment="1">
      <alignment horizontal="left"/>
    </xf>
    <xf numFmtId="0" fontId="1" fillId="16" borderId="0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left"/>
    </xf>
    <xf numFmtId="170" fontId="1" fillId="16" borderId="16" xfId="60" applyFont="1" applyFill="1" applyBorder="1" applyAlignment="1">
      <alignment horizontal="center"/>
    </xf>
    <xf numFmtId="0" fontId="14" fillId="16" borderId="0" xfId="0" applyFont="1" applyFill="1" applyBorder="1" applyAlignment="1">
      <alignment horizontal="left"/>
    </xf>
    <xf numFmtId="0" fontId="10" fillId="16" borderId="15" xfId="0" applyFont="1" applyFill="1" applyBorder="1" applyAlignment="1">
      <alignment horizontal="left"/>
    </xf>
    <xf numFmtId="0" fontId="11" fillId="16" borderId="0" xfId="0" applyFont="1" applyFill="1" applyBorder="1" applyAlignment="1">
      <alignment horizontal="center"/>
    </xf>
    <xf numFmtId="170" fontId="10" fillId="16" borderId="16" xfId="6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170" fontId="1" fillId="16" borderId="17" xfId="60" applyFont="1" applyFill="1" applyBorder="1" applyAlignment="1">
      <alignment horizontal="center"/>
    </xf>
    <xf numFmtId="0" fontId="0" fillId="16" borderId="20" xfId="0" applyFill="1" applyBorder="1" applyAlignment="1">
      <alignment horizontal="left"/>
    </xf>
    <xf numFmtId="0" fontId="0" fillId="16" borderId="18" xfId="0" applyFill="1" applyBorder="1" applyAlignment="1">
      <alignment horizontal="center"/>
    </xf>
    <xf numFmtId="170" fontId="0" fillId="16" borderId="18" xfId="60" applyFont="1" applyFill="1" applyBorder="1" applyAlignment="1">
      <alignment horizontal="center"/>
    </xf>
    <xf numFmtId="170" fontId="0" fillId="16" borderId="19" xfId="60" applyFont="1" applyFill="1" applyBorder="1" applyAlignment="1">
      <alignment horizontal="center"/>
    </xf>
    <xf numFmtId="170" fontId="2" fillId="0" borderId="0" xfId="60" applyFont="1" applyAlignment="1">
      <alignment horizontal="right"/>
    </xf>
    <xf numFmtId="170" fontId="2" fillId="0" borderId="0" xfId="60" applyFont="1" applyFill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170" fontId="15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6" fillId="16" borderId="0" xfId="0" applyFont="1" applyFill="1" applyBorder="1" applyAlignment="1">
      <alignment horizontal="center"/>
    </xf>
    <xf numFmtId="170" fontId="12" fillId="16" borderId="0" xfId="60" applyFont="1" applyFill="1" applyBorder="1" applyAlignment="1">
      <alignment horizontal="center"/>
    </xf>
    <xf numFmtId="0" fontId="9" fillId="16" borderId="15" xfId="0" applyFont="1" applyFill="1" applyBorder="1" applyAlignment="1">
      <alignment horizontal="left"/>
    </xf>
    <xf numFmtId="172" fontId="2" fillId="0" borderId="0" xfId="51" applyNumberFormat="1" applyFont="1" applyAlignment="1">
      <alignment horizontal="center"/>
    </xf>
    <xf numFmtId="170" fontId="2" fillId="0" borderId="0" xfId="60" applyFont="1" applyAlignment="1">
      <alignment horizontal="center"/>
    </xf>
    <xf numFmtId="170" fontId="2" fillId="0" borderId="0" xfId="60" applyFont="1" applyFill="1" applyAlignment="1">
      <alignment horizontal="center"/>
    </xf>
    <xf numFmtId="170" fontId="0" fillId="18" borderId="10" xfId="60" applyFont="1" applyFill="1" applyBorder="1" applyAlignment="1">
      <alignment horizontal="center" wrapText="1"/>
    </xf>
    <xf numFmtId="0" fontId="0" fillId="0" borderId="0" xfId="0" applyBorder="1" applyAlignment="1">
      <alignment/>
    </xf>
    <xf numFmtId="173" fontId="0" fillId="0" borderId="16" xfId="0" applyNumberFormat="1" applyBorder="1" applyAlignment="1">
      <alignment horizontal="center"/>
    </xf>
    <xf numFmtId="173" fontId="0" fillId="0" borderId="16" xfId="0" applyNumberFormat="1" applyBorder="1" applyAlignment="1">
      <alignment horizontal="left"/>
    </xf>
    <xf numFmtId="174" fontId="0" fillId="0" borderId="16" xfId="51" applyNumberFormat="1" applyFont="1" applyBorder="1" applyAlignment="1">
      <alignment horizontal="right" vertical="top"/>
    </xf>
    <xf numFmtId="170" fontId="0" fillId="0" borderId="16" xfId="0" applyNumberFormat="1" applyBorder="1" applyAlignment="1">
      <alignment horizontal="center"/>
    </xf>
    <xf numFmtId="170" fontId="0" fillId="0" borderId="0" xfId="0" applyNumberFormat="1" applyAlignment="1">
      <alignment/>
    </xf>
    <xf numFmtId="170" fontId="2" fillId="0" borderId="0" xfId="51" applyNumberFormat="1" applyFont="1" applyAlignment="1">
      <alignment horizontal="right" vertical="top"/>
    </xf>
    <xf numFmtId="170" fontId="2" fillId="0" borderId="0" xfId="60" applyNumberFormat="1" applyFont="1" applyAlignment="1">
      <alignment horizontal="center"/>
    </xf>
    <xf numFmtId="170" fontId="18" fillId="0" borderId="21" xfId="60" applyFont="1" applyFill="1" applyBorder="1" applyAlignment="1">
      <alignment horizontal="center"/>
    </xf>
    <xf numFmtId="171" fontId="6" fillId="0" borderId="23" xfId="5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1" fontId="19" fillId="0" borderId="0" xfId="51" applyFont="1" applyAlignment="1">
      <alignment horizontal="center"/>
    </xf>
    <xf numFmtId="0" fontId="20" fillId="0" borderId="0" xfId="0" applyFont="1" applyAlignment="1">
      <alignment/>
    </xf>
    <xf numFmtId="171" fontId="21" fillId="0" borderId="0" xfId="51" applyFont="1" applyAlignment="1">
      <alignment horizontal="center"/>
    </xf>
    <xf numFmtId="171" fontId="19" fillId="0" borderId="0" xfId="51" applyFont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171" fontId="22" fillId="0" borderId="0" xfId="51" applyFont="1" applyAlignment="1">
      <alignment horizontal="center"/>
    </xf>
    <xf numFmtId="171" fontId="22" fillId="0" borderId="11" xfId="5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0" fontId="2" fillId="0" borderId="0" xfId="0" applyNumberFormat="1" applyFont="1" applyAlignment="1">
      <alignment/>
    </xf>
    <xf numFmtId="170" fontId="12" fillId="0" borderId="0" xfId="60" applyFont="1" applyAlignment="1">
      <alignment horizontal="center"/>
    </xf>
    <xf numFmtId="174" fontId="2" fillId="0" borderId="0" xfId="51" applyNumberFormat="1" applyFont="1" applyAlignment="1">
      <alignment horizontal="right" vertical="top"/>
    </xf>
    <xf numFmtId="176" fontId="2" fillId="0" borderId="0" xfId="51" applyNumberFormat="1" applyFont="1" applyAlignment="1">
      <alignment horizontal="right" vertical="top"/>
    </xf>
    <xf numFmtId="172" fontId="13" fillId="0" borderId="0" xfId="51" applyNumberFormat="1" applyFont="1" applyAlignment="1">
      <alignment horizontal="center"/>
    </xf>
    <xf numFmtId="0" fontId="2" fillId="0" borderId="0" xfId="0" applyFont="1" applyAlignment="1">
      <alignment/>
    </xf>
    <xf numFmtId="174" fontId="13" fillId="0" borderId="0" xfId="51" applyNumberFormat="1" applyFont="1" applyAlignment="1">
      <alignment horizontal="right" vertical="top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14" fontId="0" fillId="0" borderId="26" xfId="0" applyNumberFormat="1" applyBorder="1" applyAlignment="1">
      <alignment horizontal="right"/>
    </xf>
    <xf numFmtId="0" fontId="0" fillId="0" borderId="0" xfId="0" applyAlignment="1">
      <alignment horizontal="center"/>
    </xf>
    <xf numFmtId="170" fontId="13" fillId="0" borderId="0" xfId="60" applyFont="1" applyAlignment="1">
      <alignment horizontal="right"/>
    </xf>
    <xf numFmtId="170" fontId="13" fillId="0" borderId="0" xfId="60" applyFont="1" applyFill="1" applyAlignment="1">
      <alignment horizontal="center"/>
    </xf>
    <xf numFmtId="171" fontId="7" fillId="0" borderId="0" xfId="51" applyFont="1" applyAlignment="1">
      <alignment horizontal="left" vertical="top"/>
    </xf>
    <xf numFmtId="171" fontId="7" fillId="0" borderId="0" xfId="51" applyFont="1" applyAlignment="1">
      <alignment horizontal="center" vertical="top"/>
    </xf>
    <xf numFmtId="171" fontId="25" fillId="0" borderId="0" xfId="51" applyFont="1" applyAlignment="1">
      <alignment horizontal="center" vertical="top"/>
    </xf>
    <xf numFmtId="171" fontId="2" fillId="0" borderId="0" xfId="51" applyFont="1" applyAlignment="1">
      <alignment horizontal="left" vertical="top"/>
    </xf>
    <xf numFmtId="172" fontId="2" fillId="0" borderId="0" xfId="51" applyNumberFormat="1" applyFont="1" applyAlignment="1">
      <alignment horizontal="left" vertical="top"/>
    </xf>
    <xf numFmtId="171" fontId="2" fillId="0" borderId="0" xfId="51" applyFont="1" applyAlignment="1">
      <alignment horizontal="center" vertical="center"/>
    </xf>
    <xf numFmtId="178" fontId="2" fillId="0" borderId="0" xfId="51" applyNumberFormat="1" applyFont="1" applyAlignment="1">
      <alignment horizontal="center" vertical="top"/>
    </xf>
    <xf numFmtId="171" fontId="2" fillId="0" borderId="0" xfId="51" applyFont="1" applyAlignment="1">
      <alignment horizontal="center" vertical="top"/>
    </xf>
    <xf numFmtId="179" fontId="2" fillId="0" borderId="0" xfId="51" applyNumberFormat="1" applyFont="1" applyAlignment="1">
      <alignment horizontal="center" vertical="top"/>
    </xf>
    <xf numFmtId="171" fontId="4" fillId="0" borderId="0" xfId="51" applyFont="1" applyAlignment="1">
      <alignment horizontal="center" vertical="center"/>
    </xf>
    <xf numFmtId="171" fontId="4" fillId="0" borderId="0" xfId="51" applyFont="1" applyAlignment="1">
      <alignment horizontal="left" vertical="top"/>
    </xf>
    <xf numFmtId="171" fontId="4" fillId="0" borderId="0" xfId="51" applyFont="1" applyAlignment="1">
      <alignment horizontal="right" vertical="top"/>
    </xf>
    <xf numFmtId="2" fontId="2" fillId="0" borderId="0" xfId="51" applyNumberFormat="1" applyFont="1" applyAlignment="1">
      <alignment horizontal="right" vertical="top"/>
    </xf>
    <xf numFmtId="180" fontId="2" fillId="0" borderId="0" xfId="51" applyNumberFormat="1" applyFont="1" applyAlignment="1">
      <alignment horizontal="right" vertical="top"/>
    </xf>
    <xf numFmtId="176" fontId="2" fillId="0" borderId="0" xfId="51" applyNumberFormat="1" applyFont="1" applyAlignment="1">
      <alignment horizontal="right" vertical="top"/>
    </xf>
    <xf numFmtId="176" fontId="4" fillId="0" borderId="0" xfId="51" applyNumberFormat="1" applyFont="1" applyAlignment="1">
      <alignment horizontal="right" vertical="top"/>
    </xf>
    <xf numFmtId="181" fontId="2" fillId="0" borderId="0" xfId="51" applyNumberFormat="1" applyFont="1" applyAlignment="1">
      <alignment horizontal="right" vertical="top"/>
    </xf>
    <xf numFmtId="181" fontId="4" fillId="0" borderId="0" xfId="51" applyNumberFormat="1" applyFont="1" applyAlignment="1">
      <alignment horizontal="right" vertical="top"/>
    </xf>
    <xf numFmtId="171" fontId="2" fillId="0" borderId="0" xfId="51" applyFont="1" applyAlignment="1">
      <alignment horizontal="left" vertical="top"/>
    </xf>
    <xf numFmtId="0" fontId="0" fillId="0" borderId="0" xfId="0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2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N20" sqref="N20"/>
    </sheetView>
  </sheetViews>
  <sheetFormatPr defaultColWidth="11.421875" defaultRowHeight="15"/>
  <cols>
    <col min="1" max="1" width="20.7109375" style="0" customWidth="1"/>
    <col min="2" max="2" width="25.00390625" style="0" customWidth="1"/>
    <col min="3" max="3" width="13.8515625" style="0" customWidth="1"/>
    <col min="4" max="4" width="15.57421875" style="0" customWidth="1"/>
    <col min="5" max="5" width="14.421875" style="0" customWidth="1"/>
    <col min="6" max="6" width="16.28125" style="0" customWidth="1"/>
    <col min="7" max="7" width="36.00390625" style="0" customWidth="1"/>
    <col min="8" max="8" width="9.421875" style="0" customWidth="1"/>
    <col min="9" max="9" width="17.57421875" style="0" customWidth="1"/>
    <col min="10" max="10" width="21.28125" style="0" customWidth="1"/>
    <col min="11" max="11" width="13.00390625" style="0" customWidth="1"/>
  </cols>
  <sheetData>
    <row r="1" spans="1:10" ht="18" customHeight="1" thickBot="1">
      <c r="A1" s="1" t="s">
        <v>0</v>
      </c>
      <c r="B1" s="1" t="s">
        <v>1</v>
      </c>
      <c r="C1" s="36" t="s">
        <v>104</v>
      </c>
      <c r="D1" s="81" t="s">
        <v>103</v>
      </c>
      <c r="E1" s="81" t="s">
        <v>109</v>
      </c>
      <c r="F1" s="35"/>
      <c r="I1" s="102" t="s">
        <v>101</v>
      </c>
      <c r="J1" s="103">
        <v>2015</v>
      </c>
    </row>
    <row r="2" spans="1:10" ht="15">
      <c r="A2" s="100" t="s">
        <v>2</v>
      </c>
      <c r="B2" s="97"/>
      <c r="F2" s="35"/>
      <c r="G2" s="9" t="s">
        <v>3</v>
      </c>
      <c r="H2" s="10"/>
      <c r="I2" s="10"/>
      <c r="J2" s="11"/>
    </row>
    <row r="3" spans="1:10" ht="15">
      <c r="A3" s="5">
        <v>3100</v>
      </c>
      <c r="B3" s="93" t="s">
        <v>4</v>
      </c>
      <c r="D3" s="31"/>
      <c r="E3" s="31"/>
      <c r="F3" s="35"/>
      <c r="G3" s="12"/>
      <c r="H3" s="14" t="s">
        <v>5</v>
      </c>
      <c r="I3" s="14" t="s">
        <v>6</v>
      </c>
      <c r="J3" s="15" t="s">
        <v>7</v>
      </c>
    </row>
    <row r="4" spans="1:10" ht="15">
      <c r="A4" s="5">
        <v>3101</v>
      </c>
      <c r="B4" s="93" t="s">
        <v>8</v>
      </c>
      <c r="C4" s="87"/>
      <c r="D4" s="31"/>
      <c r="E4" s="31"/>
      <c r="F4" s="35"/>
      <c r="G4" s="16" t="s">
        <v>9</v>
      </c>
      <c r="H4" s="13">
        <v>700</v>
      </c>
      <c r="I4" s="17">
        <v>2000</v>
      </c>
      <c r="J4" s="18">
        <f>H4*I4</f>
        <v>1400000</v>
      </c>
    </row>
    <row r="5" spans="1:10" ht="15">
      <c r="A5" s="5">
        <v>3102</v>
      </c>
      <c r="B5" s="93" t="s">
        <v>10</v>
      </c>
      <c r="C5" s="88">
        <v>-41495.44</v>
      </c>
      <c r="D5" s="31">
        <v>-40000</v>
      </c>
      <c r="E5" s="31">
        <v>-40000</v>
      </c>
      <c r="F5" s="35"/>
      <c r="G5" s="16" t="s">
        <v>11</v>
      </c>
      <c r="H5" s="13">
        <v>125</v>
      </c>
      <c r="I5" s="17">
        <v>-250</v>
      </c>
      <c r="J5" s="18">
        <f>H5*I5</f>
        <v>-31250</v>
      </c>
    </row>
    <row r="6" spans="1:10" ht="15.75" thickBot="1">
      <c r="A6" s="5">
        <v>3200</v>
      </c>
      <c r="B6" s="93" t="s">
        <v>12</v>
      </c>
      <c r="C6" s="88">
        <v>-1327950</v>
      </c>
      <c r="D6" s="31">
        <v>-1365000</v>
      </c>
      <c r="E6" s="31">
        <v>-1400000</v>
      </c>
      <c r="F6" s="35"/>
      <c r="G6" s="19"/>
      <c r="H6" s="13"/>
      <c r="I6" s="13" t="s">
        <v>0</v>
      </c>
      <c r="J6" s="20">
        <f>SUM(J4:J5)</f>
        <v>1368750</v>
      </c>
    </row>
    <row r="7" spans="1:10" ht="16.5" thickBot="1" thickTop="1">
      <c r="A7" s="5">
        <v>3210</v>
      </c>
      <c r="B7" s="93" t="s">
        <v>13</v>
      </c>
      <c r="C7" s="88">
        <v>44750</v>
      </c>
      <c r="D7" s="31">
        <v>41750</v>
      </c>
      <c r="E7" s="31">
        <v>31250</v>
      </c>
      <c r="F7" s="35"/>
      <c r="G7" s="47" t="s">
        <v>14</v>
      </c>
      <c r="H7" s="21"/>
      <c r="I7" s="21"/>
      <c r="J7" s="22"/>
    </row>
    <row r="8" spans="1:10" ht="15">
      <c r="A8" s="5">
        <v>3900</v>
      </c>
      <c r="B8" s="93" t="s">
        <v>15</v>
      </c>
      <c r="C8" s="89">
        <v>-166825</v>
      </c>
      <c r="D8" s="31">
        <v>-150000</v>
      </c>
      <c r="E8" s="31">
        <v>-150000</v>
      </c>
      <c r="F8" s="35"/>
      <c r="G8" s="51" t="s">
        <v>16</v>
      </c>
      <c r="H8" s="52"/>
      <c r="I8" s="52"/>
      <c r="J8" s="53"/>
    </row>
    <row r="9" spans="1:10" ht="15">
      <c r="A9" s="5">
        <v>3901</v>
      </c>
      <c r="B9" s="93" t="s">
        <v>107</v>
      </c>
      <c r="C9" s="89">
        <v>-260000</v>
      </c>
      <c r="D9" s="31"/>
      <c r="E9" s="31" t="s">
        <v>0</v>
      </c>
      <c r="F9" s="35"/>
      <c r="G9" s="54"/>
      <c r="H9" s="55"/>
      <c r="I9" s="55"/>
      <c r="J9" s="56"/>
    </row>
    <row r="10" spans="1:10" ht="15">
      <c r="A10" s="5">
        <v>3991</v>
      </c>
      <c r="B10" s="93" t="s">
        <v>17</v>
      </c>
      <c r="C10" s="88">
        <v>-4804</v>
      </c>
      <c r="D10" s="31"/>
      <c r="E10" s="31"/>
      <c r="F10" s="35"/>
      <c r="G10" s="54" t="s">
        <v>18</v>
      </c>
      <c r="H10" s="57" t="s">
        <v>19</v>
      </c>
      <c r="I10" s="55"/>
      <c r="J10" s="58">
        <v>55000</v>
      </c>
    </row>
    <row r="11" spans="1:10" ht="15">
      <c r="A11" s="5"/>
      <c r="B11" s="93"/>
      <c r="C11" s="88"/>
      <c r="D11" s="31"/>
      <c r="E11" s="31"/>
      <c r="F11" s="35"/>
      <c r="G11" s="54" t="s">
        <v>21</v>
      </c>
      <c r="H11" s="59"/>
      <c r="I11" s="55"/>
      <c r="J11" s="58">
        <v>45000</v>
      </c>
    </row>
    <row r="12" spans="1:10" ht="15">
      <c r="A12" s="34"/>
      <c r="B12" s="93"/>
      <c r="D12" s="31"/>
      <c r="E12" s="31"/>
      <c r="F12" s="35"/>
      <c r="G12" s="54" t="s">
        <v>22</v>
      </c>
      <c r="H12" s="55"/>
      <c r="I12" s="55"/>
      <c r="J12" s="58">
        <v>55000</v>
      </c>
    </row>
    <row r="13" spans="1:10" ht="15">
      <c r="A13" s="101" t="s">
        <v>20</v>
      </c>
      <c r="B13" s="98"/>
      <c r="C13" s="32">
        <f>SUM(C3:C12)</f>
        <v>-1756324.44</v>
      </c>
      <c r="D13" s="32">
        <f>SUM(D3:D10)</f>
        <v>-1513250</v>
      </c>
      <c r="E13" s="32">
        <f>SUM(E3:E10)</f>
        <v>-1558750</v>
      </c>
      <c r="F13" s="35"/>
      <c r="G13" s="54" t="s">
        <v>24</v>
      </c>
      <c r="H13" s="75"/>
      <c r="I13" s="75"/>
      <c r="J13" s="58">
        <v>25000</v>
      </c>
    </row>
    <row r="14" spans="2:10" ht="15">
      <c r="B14" s="97"/>
      <c r="D14" s="30"/>
      <c r="E14" s="30"/>
      <c r="F14" s="35"/>
      <c r="G14" s="77" t="s">
        <v>26</v>
      </c>
      <c r="H14" s="75"/>
      <c r="I14" s="75"/>
      <c r="J14" s="58">
        <v>50000</v>
      </c>
    </row>
    <row r="15" spans="1:12" ht="15">
      <c r="A15" s="100" t="s">
        <v>23</v>
      </c>
      <c r="B15" s="97"/>
      <c r="D15" s="30"/>
      <c r="E15" s="30"/>
      <c r="F15" s="35"/>
      <c r="G15" s="54" t="s">
        <v>114</v>
      </c>
      <c r="H15" s="76"/>
      <c r="I15" s="76"/>
      <c r="J15" s="58">
        <v>0</v>
      </c>
      <c r="L15" s="74"/>
    </row>
    <row r="16" spans="1:10" ht="15">
      <c r="A16" s="108">
        <v>5330</v>
      </c>
      <c r="B16" s="95" t="s">
        <v>25</v>
      </c>
      <c r="C16" s="50">
        <v>73000</v>
      </c>
      <c r="D16" s="50">
        <v>73000</v>
      </c>
      <c r="E16" s="50">
        <v>85000</v>
      </c>
      <c r="F16" s="35"/>
      <c r="G16" s="54" t="s">
        <v>28</v>
      </c>
      <c r="H16" s="76"/>
      <c r="I16" s="76"/>
      <c r="J16" s="58"/>
    </row>
    <row r="17" spans="1:10" ht="15">
      <c r="A17" s="5">
        <v>5900</v>
      </c>
      <c r="B17" s="93" t="s">
        <v>27</v>
      </c>
      <c r="C17" s="30"/>
      <c r="D17" s="30"/>
      <c r="E17" s="30"/>
      <c r="F17" s="35"/>
      <c r="G17" s="54" t="s">
        <v>29</v>
      </c>
      <c r="H17" s="55"/>
      <c r="I17" s="55"/>
      <c r="J17" s="58">
        <v>40000</v>
      </c>
    </row>
    <row r="18" spans="1:11" ht="15">
      <c r="A18" s="7" t="s">
        <v>23</v>
      </c>
      <c r="B18" s="98"/>
      <c r="C18" s="32">
        <f>SUM(C16:C17)</f>
        <v>73000</v>
      </c>
      <c r="D18" s="32">
        <f>SUM(D16:D17)</f>
        <v>73000</v>
      </c>
      <c r="E18" s="32">
        <f>SUM(E16:E17)</f>
        <v>85000</v>
      </c>
      <c r="F18" s="35"/>
      <c r="G18" s="54" t="s">
        <v>31</v>
      </c>
      <c r="H18" s="55"/>
      <c r="I18" s="55"/>
      <c r="J18" s="58">
        <v>50000</v>
      </c>
      <c r="K18" s="8"/>
    </row>
    <row r="19" spans="1:11" ht="15">
      <c r="A19" s="100" t="s">
        <v>30</v>
      </c>
      <c r="B19" s="97"/>
      <c r="D19" s="30"/>
      <c r="E19" s="30"/>
      <c r="F19" s="35"/>
      <c r="G19" s="60" t="s">
        <v>116</v>
      </c>
      <c r="H19" s="61"/>
      <c r="I19" s="61"/>
      <c r="J19" s="62">
        <v>121250</v>
      </c>
      <c r="K19" s="8"/>
    </row>
    <row r="20" spans="1:11" ht="15">
      <c r="A20" s="5">
        <v>6010</v>
      </c>
      <c r="B20" s="93" t="s">
        <v>32</v>
      </c>
      <c r="C20" s="79"/>
      <c r="D20" s="80"/>
      <c r="E20" s="80"/>
      <c r="F20" s="35"/>
      <c r="G20" s="60" t="s">
        <v>35</v>
      </c>
      <c r="H20" s="61"/>
      <c r="I20" s="61"/>
      <c r="J20" s="62">
        <v>287625</v>
      </c>
      <c r="K20" s="73"/>
    </row>
    <row r="21" spans="1:11" ht="15">
      <c r="A21" s="108">
        <v>6011</v>
      </c>
      <c r="B21" s="95" t="s">
        <v>33</v>
      </c>
      <c r="C21" s="50"/>
      <c r="D21" s="116">
        <v>45000</v>
      </c>
      <c r="E21" s="116">
        <v>45000</v>
      </c>
      <c r="F21" s="35"/>
      <c r="G21" s="60" t="s">
        <v>37</v>
      </c>
      <c r="H21" s="61"/>
      <c r="I21" s="61"/>
      <c r="J21" s="62">
        <v>86250</v>
      </c>
      <c r="K21" s="8"/>
    </row>
    <row r="22" spans="1:11" ht="15">
      <c r="A22" s="5">
        <v>6340</v>
      </c>
      <c r="B22" s="93" t="s">
        <v>34</v>
      </c>
      <c r="C22" s="30"/>
      <c r="D22" s="30"/>
      <c r="E22" s="30"/>
      <c r="F22" s="35"/>
      <c r="G22" s="60" t="s">
        <v>39</v>
      </c>
      <c r="H22" s="61"/>
      <c r="I22" s="61"/>
      <c r="J22" s="62">
        <v>127500</v>
      </c>
      <c r="K22" s="73">
        <f>SUM(J19:J22)</f>
        <v>622625</v>
      </c>
    </row>
    <row r="23" spans="1:10" ht="15">
      <c r="A23" s="5">
        <v>6341</v>
      </c>
      <c r="B23" s="93" t="s">
        <v>36</v>
      </c>
      <c r="C23" s="3">
        <v>6639.06</v>
      </c>
      <c r="D23" s="30">
        <v>10000</v>
      </c>
      <c r="E23" s="30">
        <v>10000</v>
      </c>
      <c r="F23" s="35"/>
      <c r="G23" s="54" t="s">
        <v>41</v>
      </c>
      <c r="H23" s="55"/>
      <c r="I23" s="55"/>
      <c r="J23" s="58">
        <v>50000</v>
      </c>
    </row>
    <row r="24" spans="1:10" ht="15">
      <c r="A24" s="5">
        <v>6342</v>
      </c>
      <c r="B24" s="93" t="s">
        <v>38</v>
      </c>
      <c r="C24" s="106">
        <v>63439.26</v>
      </c>
      <c r="D24" s="30">
        <v>40000</v>
      </c>
      <c r="E24" s="30">
        <v>40000</v>
      </c>
      <c r="F24" s="35"/>
      <c r="G24" s="54" t="s">
        <v>43</v>
      </c>
      <c r="H24" s="55"/>
      <c r="I24" s="55"/>
      <c r="J24" s="58">
        <v>30000</v>
      </c>
    </row>
    <row r="25" spans="1:10" ht="15">
      <c r="A25" s="5">
        <v>6541</v>
      </c>
      <c r="B25" s="93" t="s">
        <v>40</v>
      </c>
      <c r="C25" s="30">
        <v>5904</v>
      </c>
      <c r="D25" s="30"/>
      <c r="E25" s="30"/>
      <c r="F25" s="35"/>
      <c r="G25" s="54" t="s">
        <v>44</v>
      </c>
      <c r="H25" s="55"/>
      <c r="I25" s="55"/>
      <c r="J25" s="58">
        <v>10000</v>
      </c>
    </row>
    <row r="26" spans="1:10" ht="15">
      <c r="A26" s="5">
        <v>6551</v>
      </c>
      <c r="B26" s="93" t="s">
        <v>42</v>
      </c>
      <c r="C26" s="3">
        <v>4512.74</v>
      </c>
      <c r="D26" s="30">
        <v>10000</v>
      </c>
      <c r="E26" s="30">
        <v>10000</v>
      </c>
      <c r="F26" s="35"/>
      <c r="G26" s="54" t="s">
        <v>46</v>
      </c>
      <c r="H26" s="55"/>
      <c r="I26" s="55"/>
      <c r="J26" s="58">
        <v>150000</v>
      </c>
    </row>
    <row r="27" spans="1:10" ht="15">
      <c r="A27" s="5">
        <v>6552</v>
      </c>
      <c r="B27" s="93" t="s">
        <v>111</v>
      </c>
      <c r="C27" s="3">
        <v>18750</v>
      </c>
      <c r="D27" s="30"/>
      <c r="E27" s="30">
        <v>20000</v>
      </c>
      <c r="F27" s="35"/>
      <c r="G27" s="54" t="s">
        <v>56</v>
      </c>
      <c r="H27" s="55"/>
      <c r="I27" s="55"/>
      <c r="J27" s="58">
        <v>10000</v>
      </c>
    </row>
    <row r="28" spans="1:10" ht="15">
      <c r="A28" s="5">
        <v>6553</v>
      </c>
      <c r="B28" s="93" t="s">
        <v>115</v>
      </c>
      <c r="C28" s="3">
        <v>539.55</v>
      </c>
      <c r="D28" s="30"/>
      <c r="E28" s="30"/>
      <c r="F28" s="35"/>
      <c r="G28" s="54"/>
      <c r="H28" s="55"/>
      <c r="I28" s="55"/>
      <c r="J28" s="58"/>
    </row>
    <row r="29" spans="1:10" ht="15">
      <c r="A29" s="5">
        <v>6602</v>
      </c>
      <c r="B29" s="93" t="s">
        <v>26</v>
      </c>
      <c r="C29" s="104">
        <v>36712</v>
      </c>
      <c r="D29" s="30">
        <v>50000</v>
      </c>
      <c r="E29" s="30">
        <v>50000</v>
      </c>
      <c r="F29" s="35"/>
      <c r="G29" s="54" t="s">
        <v>48</v>
      </c>
      <c r="H29" s="55"/>
      <c r="I29" s="55"/>
      <c r="J29" s="58">
        <v>80000</v>
      </c>
    </row>
    <row r="30" spans="1:10" ht="15">
      <c r="A30" s="5">
        <v>6603</v>
      </c>
      <c r="B30" s="93" t="s">
        <v>45</v>
      </c>
      <c r="C30" s="107">
        <v>579750</v>
      </c>
      <c r="D30" s="50">
        <v>579750</v>
      </c>
      <c r="E30" s="50">
        <v>622625</v>
      </c>
      <c r="F30" s="35"/>
      <c r="G30" s="54" t="s">
        <v>26</v>
      </c>
      <c r="H30" s="55"/>
      <c r="I30" s="55"/>
      <c r="J30" s="58">
        <v>50000</v>
      </c>
    </row>
    <row r="31" spans="1:10" ht="15">
      <c r="A31" s="5">
        <v>6605</v>
      </c>
      <c r="B31" s="93" t="s">
        <v>47</v>
      </c>
      <c r="C31" s="70">
        <v>10016.5</v>
      </c>
      <c r="D31" s="30" t="s">
        <v>0</v>
      </c>
      <c r="E31" s="30"/>
      <c r="F31" s="35"/>
      <c r="G31" s="54"/>
      <c r="H31" s="55"/>
      <c r="I31" s="55"/>
      <c r="J31" s="58"/>
    </row>
    <row r="32" spans="1:10" ht="15.75" thickBot="1">
      <c r="A32" s="5">
        <v>6606</v>
      </c>
      <c r="B32" s="93" t="s">
        <v>48</v>
      </c>
      <c r="C32" s="2">
        <v>11470</v>
      </c>
      <c r="D32" s="30">
        <v>80000</v>
      </c>
      <c r="E32" s="30">
        <v>80000</v>
      </c>
      <c r="F32" s="35"/>
      <c r="G32" s="54"/>
      <c r="H32" s="55"/>
      <c r="I32" s="63" t="s">
        <v>50</v>
      </c>
      <c r="J32" s="64">
        <f>SUM(J10:J31)</f>
        <v>1322625</v>
      </c>
    </row>
    <row r="33" spans="1:10" ht="16.5" thickBot="1" thickTop="1">
      <c r="A33" s="5">
        <v>6607</v>
      </c>
      <c r="B33" s="93" t="s">
        <v>49</v>
      </c>
      <c r="C33" s="2">
        <v>14890.2</v>
      </c>
      <c r="D33" s="30">
        <v>40000</v>
      </c>
      <c r="E33" s="30">
        <v>40000</v>
      </c>
      <c r="F33" s="35"/>
      <c r="G33" s="38"/>
      <c r="H33" s="21"/>
      <c r="I33" s="21"/>
      <c r="J33" s="22"/>
    </row>
    <row r="34" spans="1:10" ht="15">
      <c r="A34" s="5">
        <v>6612</v>
      </c>
      <c r="B34" s="95" t="s">
        <v>105</v>
      </c>
      <c r="C34" s="2">
        <v>65539.5</v>
      </c>
      <c r="D34" s="69">
        <v>25000</v>
      </c>
      <c r="E34" s="69"/>
      <c r="F34" s="35"/>
      <c r="G34" s="51" t="s">
        <v>53</v>
      </c>
      <c r="H34" s="52"/>
      <c r="I34" s="52"/>
      <c r="J34" s="53"/>
    </row>
    <row r="35" spans="1:10" ht="15">
      <c r="A35" s="108">
        <v>6609</v>
      </c>
      <c r="B35" s="95" t="s">
        <v>51</v>
      </c>
      <c r="C35" s="110">
        <v>12500</v>
      </c>
      <c r="D35" s="115">
        <v>25000</v>
      </c>
      <c r="E35" s="115">
        <v>25000</v>
      </c>
      <c r="F35" s="35"/>
      <c r="G35" s="54"/>
      <c r="H35" s="71"/>
      <c r="I35" s="71"/>
      <c r="J35" s="72"/>
    </row>
    <row r="36" spans="1:10" ht="15">
      <c r="A36" s="5">
        <v>6610</v>
      </c>
      <c r="B36" s="93" t="s">
        <v>31</v>
      </c>
      <c r="C36" s="106">
        <v>62927.76</v>
      </c>
      <c r="D36" s="50">
        <v>50000</v>
      </c>
      <c r="E36" s="50">
        <v>50000</v>
      </c>
      <c r="F36" s="35"/>
      <c r="G36" s="54"/>
      <c r="H36" s="55"/>
      <c r="I36" s="55"/>
      <c r="J36" s="56"/>
    </row>
    <row r="37" spans="1:10" ht="15">
      <c r="A37" s="5">
        <v>6611</v>
      </c>
      <c r="B37" s="93" t="s">
        <v>52</v>
      </c>
      <c r="C37" s="30">
        <v>129065</v>
      </c>
      <c r="D37" s="30"/>
      <c r="E37" s="30"/>
      <c r="F37" s="35"/>
      <c r="G37" s="54"/>
      <c r="H37" s="55"/>
      <c r="I37" s="55"/>
      <c r="J37" s="56"/>
    </row>
    <row r="38" spans="1:10" ht="15">
      <c r="A38" s="78">
        <v>6608</v>
      </c>
      <c r="B38" s="96" t="s">
        <v>102</v>
      </c>
      <c r="C38" s="79">
        <v>325000</v>
      </c>
      <c r="D38" s="79">
        <v>60000</v>
      </c>
      <c r="E38" s="79"/>
      <c r="F38" s="35"/>
      <c r="G38" s="54" t="s">
        <v>57</v>
      </c>
      <c r="H38" s="55"/>
      <c r="I38" s="55"/>
      <c r="J38" s="58">
        <v>100000</v>
      </c>
    </row>
    <row r="39" spans="1:10" ht="15">
      <c r="A39" s="108">
        <v>6613</v>
      </c>
      <c r="B39" s="95" t="s">
        <v>54</v>
      </c>
      <c r="C39" s="50">
        <v>50000</v>
      </c>
      <c r="D39" s="50">
        <v>50000</v>
      </c>
      <c r="E39" s="50">
        <v>55000</v>
      </c>
      <c r="F39" s="35"/>
      <c r="G39" s="54" t="s">
        <v>58</v>
      </c>
      <c r="H39" s="55"/>
      <c r="I39" s="55"/>
      <c r="J39" s="58">
        <v>30000</v>
      </c>
    </row>
    <row r="40" spans="1:10" ht="15">
      <c r="A40" s="108">
        <v>6617</v>
      </c>
      <c r="B40" s="95" t="s">
        <v>55</v>
      </c>
      <c r="C40" s="50">
        <v>50000</v>
      </c>
      <c r="D40" s="50">
        <v>50000</v>
      </c>
      <c r="E40" s="50">
        <v>55000</v>
      </c>
      <c r="F40" s="35"/>
      <c r="G40" s="54" t="s">
        <v>60</v>
      </c>
      <c r="H40" s="55"/>
      <c r="I40" s="55"/>
      <c r="J40" s="58">
        <v>5000</v>
      </c>
    </row>
    <row r="41" spans="1:10" ht="15.75" thickBot="1">
      <c r="A41" s="108">
        <v>6614</v>
      </c>
      <c r="B41" s="95" t="s">
        <v>56</v>
      </c>
      <c r="C41" s="105"/>
      <c r="D41" s="50">
        <v>10000</v>
      </c>
      <c r="E41" s="50">
        <v>10000</v>
      </c>
      <c r="F41" s="35"/>
      <c r="G41" s="54"/>
      <c r="H41" s="55"/>
      <c r="I41" s="63" t="s">
        <v>50</v>
      </c>
      <c r="J41" s="64">
        <f>SUM(J38:J40)</f>
        <v>135000</v>
      </c>
    </row>
    <row r="42" spans="1:10" ht="16.5" thickBot="1" thickTop="1">
      <c r="A42" s="108">
        <v>6615</v>
      </c>
      <c r="B42" s="95" t="s">
        <v>110</v>
      </c>
      <c r="C42" s="50">
        <v>25000</v>
      </c>
      <c r="D42" s="50">
        <v>32000</v>
      </c>
      <c r="E42" s="50">
        <v>30000</v>
      </c>
      <c r="F42" s="35"/>
      <c r="G42" s="65"/>
      <c r="H42" s="66"/>
      <c r="I42" s="67"/>
      <c r="J42" s="68"/>
    </row>
    <row r="43" spans="1:12" ht="15">
      <c r="A43" s="5">
        <v>6616</v>
      </c>
      <c r="B43" s="93" t="s">
        <v>59</v>
      </c>
      <c r="C43" s="30"/>
      <c r="D43" s="30"/>
      <c r="E43" s="30"/>
      <c r="F43" s="35"/>
      <c r="G43" s="9" t="s">
        <v>67</v>
      </c>
      <c r="H43" s="10"/>
      <c r="I43" s="10"/>
      <c r="J43" s="11"/>
      <c r="K43" s="102"/>
      <c r="L43" s="102"/>
    </row>
    <row r="44" spans="1:12" ht="15">
      <c r="A44" s="5">
        <v>6620</v>
      </c>
      <c r="B44" s="93" t="s">
        <v>61</v>
      </c>
      <c r="C44" s="107">
        <v>118205.45</v>
      </c>
      <c r="D44" s="30">
        <v>150000</v>
      </c>
      <c r="E44" s="30">
        <v>150000</v>
      </c>
      <c r="F44" s="35"/>
      <c r="G44" s="12"/>
      <c r="H44" s="14"/>
      <c r="I44" s="14"/>
      <c r="J44" s="15"/>
      <c r="K44" s="102"/>
      <c r="L44" s="102"/>
    </row>
    <row r="45" spans="1:12" ht="15">
      <c r="A45" s="5">
        <v>6701</v>
      </c>
      <c r="B45" s="93" t="s">
        <v>62</v>
      </c>
      <c r="C45" s="2">
        <v>33328</v>
      </c>
      <c r="D45" s="30">
        <v>20000</v>
      </c>
      <c r="E45" s="30">
        <v>30000</v>
      </c>
      <c r="F45" s="35"/>
      <c r="G45" s="28" t="s">
        <v>69</v>
      </c>
      <c r="H45" s="14"/>
      <c r="I45" s="13"/>
      <c r="J45" s="29">
        <v>35000</v>
      </c>
      <c r="K45" s="87"/>
      <c r="L45" s="114"/>
    </row>
    <row r="46" spans="1:12" ht="15">
      <c r="A46" s="5">
        <v>6705</v>
      </c>
      <c r="B46" s="93" t="s">
        <v>63</v>
      </c>
      <c r="C46" s="2">
        <v>100066</v>
      </c>
      <c r="D46" s="30">
        <v>80000</v>
      </c>
      <c r="E46" s="30">
        <v>100000</v>
      </c>
      <c r="F46" s="35"/>
      <c r="G46" s="28" t="s">
        <v>71</v>
      </c>
      <c r="H46" s="14"/>
      <c r="I46" s="13"/>
      <c r="J46" s="29">
        <v>14000</v>
      </c>
      <c r="K46" s="87"/>
      <c r="L46" s="114"/>
    </row>
    <row r="47" spans="1:12" ht="15">
      <c r="A47" s="5">
        <v>6800</v>
      </c>
      <c r="B47" s="93" t="s">
        <v>64</v>
      </c>
      <c r="C47" s="30">
        <v>2925</v>
      </c>
      <c r="D47" s="30">
        <v>5000</v>
      </c>
      <c r="E47" s="30">
        <v>5000</v>
      </c>
      <c r="F47" s="35"/>
      <c r="G47" s="28" t="s">
        <v>73</v>
      </c>
      <c r="H47" s="14"/>
      <c r="I47" s="13"/>
      <c r="J47" s="29">
        <v>12000</v>
      </c>
      <c r="K47" s="87"/>
      <c r="L47" s="114"/>
    </row>
    <row r="48" spans="1:12" ht="15">
      <c r="A48" s="5">
        <v>6860</v>
      </c>
      <c r="B48" s="93" t="s">
        <v>106</v>
      </c>
      <c r="C48" s="30">
        <v>1760</v>
      </c>
      <c r="D48" s="30"/>
      <c r="E48" s="30"/>
      <c r="F48" s="35"/>
      <c r="G48" s="28" t="s">
        <v>75</v>
      </c>
      <c r="H48" s="14"/>
      <c r="I48" s="13"/>
      <c r="J48" s="29">
        <v>12000</v>
      </c>
      <c r="K48" s="87"/>
      <c r="L48" s="114"/>
    </row>
    <row r="49" spans="1:12" ht="15">
      <c r="A49" s="5">
        <v>6861</v>
      </c>
      <c r="B49" s="93" t="s">
        <v>65</v>
      </c>
      <c r="C49" s="3">
        <v>32582.99</v>
      </c>
      <c r="D49" s="70">
        <v>20000</v>
      </c>
      <c r="E49" s="70">
        <v>30000</v>
      </c>
      <c r="F49" s="35"/>
      <c r="G49" s="28" t="s">
        <v>77</v>
      </c>
      <c r="H49" s="14"/>
      <c r="I49" s="13"/>
      <c r="J49" s="29">
        <v>6000</v>
      </c>
      <c r="K49" s="87"/>
      <c r="L49" s="114"/>
    </row>
    <row r="50" spans="1:12" ht="15">
      <c r="A50" s="5">
        <v>6890</v>
      </c>
      <c r="B50" s="93" t="s">
        <v>66</v>
      </c>
      <c r="C50" s="4">
        <v>937.5</v>
      </c>
      <c r="D50" s="30"/>
      <c r="E50" s="30"/>
      <c r="F50" s="35"/>
      <c r="G50" s="28" t="s">
        <v>79</v>
      </c>
      <c r="H50" s="14"/>
      <c r="I50" s="13"/>
      <c r="J50" s="29">
        <v>6000</v>
      </c>
      <c r="K50" s="87"/>
      <c r="L50" s="114"/>
    </row>
    <row r="51" spans="1:10" ht="15">
      <c r="A51" s="100" t="s">
        <v>30</v>
      </c>
      <c r="B51" s="97"/>
      <c r="C51" s="33">
        <f>SUM(C20:C50)</f>
        <v>1762460.5099999998</v>
      </c>
      <c r="D51" s="33">
        <f>SUM(D20:D50)</f>
        <v>1431750</v>
      </c>
      <c r="E51" s="33">
        <f>SUM(E20:E50)</f>
        <v>1457625</v>
      </c>
      <c r="F51" s="35"/>
      <c r="G51" s="28" t="s">
        <v>81</v>
      </c>
      <c r="H51" s="14"/>
      <c r="I51" s="13"/>
      <c r="J51" s="29">
        <v>0</v>
      </c>
    </row>
    <row r="52" spans="1:10" ht="15">
      <c r="A52" s="100" t="s">
        <v>68</v>
      </c>
      <c r="B52" s="97"/>
      <c r="C52" s="33"/>
      <c r="D52" s="30"/>
      <c r="E52" s="30"/>
      <c r="F52" s="35"/>
      <c r="G52" s="28" t="s">
        <v>83</v>
      </c>
      <c r="H52" s="14"/>
      <c r="I52" s="13"/>
      <c r="J52" s="29">
        <v>0</v>
      </c>
    </row>
    <row r="53" spans="1:11" ht="15.75" thickBot="1">
      <c r="A53" s="5">
        <v>7300</v>
      </c>
      <c r="B53" s="93" t="s">
        <v>70</v>
      </c>
      <c r="C53" s="30"/>
      <c r="D53" s="30"/>
      <c r="E53" s="30"/>
      <c r="F53" s="35"/>
      <c r="G53" s="12"/>
      <c r="H53" s="14"/>
      <c r="I53" s="26" t="s">
        <v>50</v>
      </c>
      <c r="J53" s="27">
        <f>SUM(J45:J52)</f>
        <v>85000</v>
      </c>
      <c r="K53" s="87"/>
    </row>
    <row r="54" spans="1:10" ht="16.5" thickBot="1" thickTop="1">
      <c r="A54" s="5">
        <v>7321</v>
      </c>
      <c r="B54" s="95" t="s">
        <v>72</v>
      </c>
      <c r="C54" s="3">
        <v>1320</v>
      </c>
      <c r="D54" s="30"/>
      <c r="E54" s="30"/>
      <c r="F54" s="35"/>
      <c r="G54" s="23"/>
      <c r="H54" s="21"/>
      <c r="I54" s="24"/>
      <c r="J54" s="25"/>
    </row>
    <row r="55" spans="1:10" ht="15">
      <c r="A55" s="5">
        <v>7400</v>
      </c>
      <c r="B55" s="93" t="s">
        <v>74</v>
      </c>
      <c r="C55" s="3">
        <v>9023</v>
      </c>
      <c r="D55" s="30">
        <v>25000</v>
      </c>
      <c r="E55" s="30">
        <v>10000</v>
      </c>
      <c r="F55" s="35"/>
      <c r="G55" s="9" t="s">
        <v>87</v>
      </c>
      <c r="H55" s="10"/>
      <c r="I55" s="10"/>
      <c r="J55" s="11"/>
    </row>
    <row r="56" spans="1:10" ht="15">
      <c r="A56" s="5">
        <v>7711</v>
      </c>
      <c r="B56" s="93" t="s">
        <v>76</v>
      </c>
      <c r="C56" s="4">
        <v>7507.9</v>
      </c>
      <c r="D56" s="30"/>
      <c r="E56" s="30">
        <v>8000</v>
      </c>
      <c r="F56" s="35"/>
      <c r="G56" s="12"/>
      <c r="H56" s="14"/>
      <c r="I56" s="14"/>
      <c r="J56" s="15"/>
    </row>
    <row r="57" spans="1:10" ht="15.75" thickBot="1">
      <c r="A57" s="5">
        <v>7750</v>
      </c>
      <c r="B57" s="93" t="s">
        <v>78</v>
      </c>
      <c r="C57" s="3">
        <v>11996</v>
      </c>
      <c r="D57" s="30"/>
      <c r="E57" s="30">
        <v>12000</v>
      </c>
      <c r="F57" s="35"/>
      <c r="G57" s="39" t="s">
        <v>89</v>
      </c>
      <c r="H57" s="26"/>
      <c r="I57" s="40"/>
      <c r="J57" s="41">
        <v>30000</v>
      </c>
    </row>
    <row r="58" spans="1:10" ht="16.5" thickBot="1" thickTop="1">
      <c r="A58" s="5">
        <v>7770</v>
      </c>
      <c r="B58" s="93" t="s">
        <v>80</v>
      </c>
      <c r="C58" s="3">
        <v>1846.5</v>
      </c>
      <c r="D58" s="30"/>
      <c r="E58" s="30"/>
      <c r="F58" s="35"/>
      <c r="G58" s="38"/>
      <c r="H58" s="21"/>
      <c r="I58" s="21"/>
      <c r="J58" s="22"/>
    </row>
    <row r="59" spans="1:10" ht="15.75" thickBot="1">
      <c r="A59" s="5">
        <v>7790</v>
      </c>
      <c r="B59" s="93" t="s">
        <v>82</v>
      </c>
      <c r="C59" s="3">
        <v>450</v>
      </c>
      <c r="D59" s="30">
        <v>5000</v>
      </c>
      <c r="E59" s="30">
        <v>5000</v>
      </c>
      <c r="F59" s="35"/>
      <c r="G59" s="111" t="s">
        <v>112</v>
      </c>
      <c r="H59" s="112"/>
      <c r="I59" s="112"/>
      <c r="J59" s="113">
        <v>42004</v>
      </c>
    </row>
    <row r="60" spans="1:10" ht="15">
      <c r="A60" s="108">
        <v>7830</v>
      </c>
      <c r="B60" s="95" t="s">
        <v>84</v>
      </c>
      <c r="C60" s="50">
        <v>1700</v>
      </c>
      <c r="D60" s="50">
        <v>10000</v>
      </c>
      <c r="E60" s="50">
        <v>5000</v>
      </c>
      <c r="F60" s="35"/>
      <c r="G60" s="16" t="s">
        <v>93</v>
      </c>
      <c r="H60" s="82"/>
      <c r="I60" s="82"/>
      <c r="J60" s="84">
        <v>755053.84</v>
      </c>
    </row>
    <row r="61" spans="1:10" ht="15">
      <c r="A61" s="5"/>
      <c r="B61" s="93"/>
      <c r="C61" s="48">
        <f>SUM(C53:C60)</f>
        <v>33843.4</v>
      </c>
      <c r="D61" s="48">
        <f>SUM(D53:D60)</f>
        <v>40000</v>
      </c>
      <c r="E61" s="48">
        <f>SUM(E53:E60)</f>
        <v>40000</v>
      </c>
      <c r="F61" s="35"/>
      <c r="G61" s="16" t="s">
        <v>94</v>
      </c>
      <c r="H61" s="82"/>
      <c r="I61" s="82"/>
      <c r="J61" s="85">
        <v>126611.01</v>
      </c>
    </row>
    <row r="62" spans="1:10" ht="15">
      <c r="A62" s="100" t="s">
        <v>85</v>
      </c>
      <c r="B62" s="97"/>
      <c r="C62" s="33">
        <f>C18+C51+C61</f>
        <v>1869303.9099999997</v>
      </c>
      <c r="D62" s="33">
        <f>D18+D51+D61</f>
        <v>1544750</v>
      </c>
      <c r="E62" s="33">
        <f>E18+E51+E61</f>
        <v>1582625</v>
      </c>
      <c r="F62" s="35"/>
      <c r="G62" s="16" t="s">
        <v>96</v>
      </c>
      <c r="H62" s="82"/>
      <c r="I62" s="82"/>
      <c r="J62" s="86">
        <v>50045.89</v>
      </c>
    </row>
    <row r="63" spans="1:10" ht="15.75" thickBot="1">
      <c r="A63" s="94"/>
      <c r="B63" s="99"/>
      <c r="D63" s="30"/>
      <c r="E63" s="30"/>
      <c r="F63" s="35"/>
      <c r="G63" s="43"/>
      <c r="H63" s="49"/>
      <c r="I63" s="13"/>
      <c r="J63" s="42"/>
    </row>
    <row r="64" spans="1:10" ht="15">
      <c r="A64" s="100" t="s">
        <v>86</v>
      </c>
      <c r="B64" s="97"/>
      <c r="C64" s="30">
        <f>C13+C62</f>
        <v>112979.46999999974</v>
      </c>
      <c r="D64" s="30">
        <f>D13+D62</f>
        <v>31500</v>
      </c>
      <c r="E64" s="30">
        <f>E13+E62</f>
        <v>23875</v>
      </c>
      <c r="F64" s="35"/>
      <c r="G64" s="9" t="s">
        <v>97</v>
      </c>
      <c r="H64" s="10"/>
      <c r="I64" s="10"/>
      <c r="J64" s="11"/>
    </row>
    <row r="65" spans="1:10" ht="15">
      <c r="A65" s="5">
        <v>8050</v>
      </c>
      <c r="B65" s="93" t="s">
        <v>88</v>
      </c>
      <c r="C65" s="109">
        <v>-3240.45</v>
      </c>
      <c r="D65" s="30"/>
      <c r="E65" s="30"/>
      <c r="F65" s="35"/>
      <c r="G65" s="19"/>
      <c r="H65" s="13"/>
      <c r="I65" s="13"/>
      <c r="J65" s="42"/>
    </row>
    <row r="66" spans="1:10" ht="15">
      <c r="A66" s="5">
        <v>8055</v>
      </c>
      <c r="B66" s="93" t="s">
        <v>90</v>
      </c>
      <c r="C66" s="30">
        <v>-1619.6</v>
      </c>
      <c r="D66" s="30">
        <v>0</v>
      </c>
      <c r="E66" s="30"/>
      <c r="F66" s="35"/>
      <c r="G66" s="16" t="s">
        <v>113</v>
      </c>
      <c r="H66" s="31"/>
      <c r="I66" s="82"/>
      <c r="J66" s="83">
        <v>30000</v>
      </c>
    </row>
    <row r="67" spans="1:10" ht="15">
      <c r="A67" s="5">
        <v>8155</v>
      </c>
      <c r="B67" s="93" t="s">
        <v>108</v>
      </c>
      <c r="C67" s="30">
        <v>549.82</v>
      </c>
      <c r="D67" s="30">
        <v>0</v>
      </c>
      <c r="E67" s="30"/>
      <c r="F67" s="37"/>
      <c r="G67" s="16" t="s">
        <v>98</v>
      </c>
      <c r="H67" s="31"/>
      <c r="I67" s="82"/>
      <c r="J67" s="83">
        <v>5000</v>
      </c>
    </row>
    <row r="68" spans="1:10" ht="15">
      <c r="A68" s="6"/>
      <c r="B68" s="97"/>
      <c r="C68" s="33">
        <f>SUM(C65:C67)</f>
        <v>-4310.23</v>
      </c>
      <c r="D68" s="33">
        <f>SUM(D66:D67)</f>
        <v>0</v>
      </c>
      <c r="E68" s="33">
        <f>SUM(E66:E67)</f>
        <v>0</v>
      </c>
      <c r="F68" s="35"/>
      <c r="G68" s="16" t="s">
        <v>84</v>
      </c>
      <c r="H68" s="46"/>
      <c r="I68" s="82"/>
      <c r="J68" s="83">
        <v>5000</v>
      </c>
    </row>
    <row r="69" spans="1:10" ht="15.75" thickBot="1">
      <c r="A69" s="100" t="s">
        <v>91</v>
      </c>
      <c r="B69" s="97"/>
      <c r="C69" s="33">
        <f>C64+C68</f>
        <v>108669.23999999974</v>
      </c>
      <c r="D69" s="33">
        <f>D64+D68</f>
        <v>31500</v>
      </c>
      <c r="E69" s="33">
        <f>E64+E68</f>
        <v>23875</v>
      </c>
      <c r="F69" s="35"/>
      <c r="G69" s="44"/>
      <c r="H69" s="45"/>
      <c r="I69" s="21"/>
      <c r="J69" s="22"/>
    </row>
    <row r="70" spans="1:6" ht="15">
      <c r="A70" s="100" t="s">
        <v>92</v>
      </c>
      <c r="B70" s="97"/>
      <c r="C70" s="33">
        <f>SUM(C69)</f>
        <v>108669.23999999974</v>
      </c>
      <c r="D70" s="33">
        <f>SUM(D69)</f>
        <v>31500</v>
      </c>
      <c r="E70" s="33">
        <f>SUM(E69)</f>
        <v>23875</v>
      </c>
      <c r="F70" s="35"/>
    </row>
    <row r="71" spans="2:6" ht="15">
      <c r="B71" s="97"/>
      <c r="D71" s="30"/>
      <c r="E71" s="30"/>
      <c r="F71" s="35"/>
    </row>
    <row r="72" spans="1:6" ht="16.5" thickBot="1">
      <c r="A72" s="91" t="s">
        <v>95</v>
      </c>
      <c r="B72" s="92"/>
      <c r="C72" s="90">
        <f>SUM(C70)</f>
        <v>108669.23999999974</v>
      </c>
      <c r="D72" s="90">
        <f>SUM(D70)</f>
        <v>31500</v>
      </c>
      <c r="E72" s="90">
        <f>SUM(E70)</f>
        <v>23875</v>
      </c>
      <c r="F72" s="35"/>
    </row>
    <row r="73" spans="4:5" ht="15.75" thickTop="1">
      <c r="D73" s="30"/>
      <c r="E73" s="30"/>
    </row>
    <row r="74" spans="4:5" ht="15">
      <c r="D74" s="30"/>
      <c r="E74" s="30"/>
    </row>
    <row r="75" spans="4:5" ht="15">
      <c r="D75" s="30"/>
      <c r="E75" s="30"/>
    </row>
    <row r="76" spans="4:5" ht="15">
      <c r="D76" s="30"/>
      <c r="E76" s="30"/>
    </row>
    <row r="77" spans="4:5" ht="15">
      <c r="D77" s="30"/>
      <c r="E77" s="30"/>
    </row>
    <row r="78" spans="4:5" ht="15">
      <c r="D78" s="30"/>
      <c r="E78" s="30"/>
    </row>
    <row r="79" spans="4:5" ht="15">
      <c r="D79" s="30"/>
      <c r="E79" s="30"/>
    </row>
    <row r="80" spans="4:5" ht="15">
      <c r="D80" s="30"/>
      <c r="E80" s="30"/>
    </row>
    <row r="81" spans="4:5" ht="15">
      <c r="D81" s="30"/>
      <c r="E81" s="30"/>
    </row>
    <row r="82" spans="4:5" ht="15">
      <c r="D82" s="30"/>
      <c r="E82" s="30"/>
    </row>
    <row r="83" spans="4:5" ht="15">
      <c r="D83" s="30"/>
      <c r="E83" s="30"/>
    </row>
    <row r="84" spans="4:5" ht="15">
      <c r="D84" s="30"/>
      <c r="E84" s="30"/>
    </row>
    <row r="85" spans="4:5" ht="15">
      <c r="D85" s="30"/>
      <c r="E85" s="30"/>
    </row>
    <row r="86" spans="4:5" ht="15">
      <c r="D86" s="30"/>
      <c r="E86" s="30"/>
    </row>
    <row r="87" spans="4:5" ht="15">
      <c r="D87" s="30"/>
      <c r="E87" s="30"/>
    </row>
    <row r="88" spans="4:5" ht="15">
      <c r="D88" s="30"/>
      <c r="E88" s="30"/>
    </row>
    <row r="89" spans="4:5" ht="15">
      <c r="D89" s="30"/>
      <c r="E89" s="30"/>
    </row>
    <row r="90" spans="4:5" ht="15">
      <c r="D90" s="30"/>
      <c r="E90" s="30"/>
    </row>
    <row r="91" spans="4:5" ht="15">
      <c r="D91" s="30"/>
      <c r="E91" s="30"/>
    </row>
    <row r="92" spans="4:5" ht="15">
      <c r="D92" s="30"/>
      <c r="E92" s="30"/>
    </row>
    <row r="93" spans="4:5" ht="15">
      <c r="D93" s="30"/>
      <c r="E93" s="30"/>
    </row>
    <row r="94" spans="4:5" ht="15">
      <c r="D94" s="30"/>
      <c r="E94" s="30"/>
    </row>
    <row r="95" spans="4:5" ht="15">
      <c r="D95" s="30"/>
      <c r="E95" s="30"/>
    </row>
    <row r="96" spans="4:5" ht="15">
      <c r="D96" s="30"/>
      <c r="E96" s="30"/>
    </row>
    <row r="97" spans="4:5" ht="15">
      <c r="D97" s="30"/>
      <c r="E97" s="30"/>
    </row>
    <row r="98" spans="4:5" ht="15">
      <c r="D98" s="30"/>
      <c r="E98" s="30"/>
    </row>
    <row r="99" spans="4:5" ht="15">
      <c r="D99" s="30"/>
      <c r="E99" s="3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M27" sqref="M27"/>
    </sheetView>
  </sheetViews>
  <sheetFormatPr defaultColWidth="11.421875" defaultRowHeight="15"/>
  <cols>
    <col min="1" max="1" width="10.00390625" style="0" customWidth="1" collapsed="1"/>
    <col min="2" max="2" width="7.28125" style="0" customWidth="1"/>
    <col min="3" max="3" width="16.00390625" style="0" customWidth="1" collapsed="1"/>
    <col min="4" max="4" width="12.57421875" style="0" customWidth="1"/>
    <col min="5" max="5" width="12.8515625" style="0" customWidth="1"/>
    <col min="6" max="6" width="5.8515625" style="0" customWidth="1"/>
    <col min="7" max="8" width="11.140625" style="0" customWidth="1" collapsed="1"/>
    <col min="9" max="9" width="9.57421875" style="0" customWidth="1"/>
  </cols>
  <sheetData>
    <row r="1" spans="1:5" ht="15">
      <c r="A1" s="117" t="s">
        <v>117</v>
      </c>
      <c r="B1" s="118" t="s">
        <v>118</v>
      </c>
      <c r="E1" s="119" t="s">
        <v>119</v>
      </c>
    </row>
    <row r="2" spans="1:5" ht="15">
      <c r="A2" s="120" t="s">
        <v>120</v>
      </c>
      <c r="B2" s="121">
        <v>2014</v>
      </c>
      <c r="E2" s="122" t="s">
        <v>121</v>
      </c>
    </row>
    <row r="3" spans="1:5" ht="15">
      <c r="A3" s="120" t="s">
        <v>122</v>
      </c>
      <c r="B3" s="123">
        <v>1</v>
      </c>
      <c r="C3" s="124" t="s">
        <v>118</v>
      </c>
      <c r="D3" s="125">
        <v>12</v>
      </c>
      <c r="E3" s="124" t="s">
        <v>99</v>
      </c>
    </row>
    <row r="5" spans="5:8" ht="15">
      <c r="E5" s="126" t="s">
        <v>123</v>
      </c>
      <c r="H5" s="126" t="s">
        <v>124</v>
      </c>
    </row>
    <row r="6" spans="1:8" ht="15">
      <c r="A6" s="127" t="s">
        <v>100</v>
      </c>
      <c r="B6" s="127" t="s">
        <v>1</v>
      </c>
      <c r="D6" s="128" t="s">
        <v>125</v>
      </c>
      <c r="E6" s="128" t="s">
        <v>126</v>
      </c>
      <c r="G6" s="128" t="s">
        <v>125</v>
      </c>
      <c r="H6" s="128" t="s">
        <v>126</v>
      </c>
    </row>
    <row r="7" ht="15">
      <c r="A7" s="127" t="s">
        <v>127</v>
      </c>
    </row>
    <row r="8" spans="1:8" ht="15">
      <c r="A8" s="121">
        <v>1200</v>
      </c>
      <c r="B8" s="120" t="s">
        <v>128</v>
      </c>
      <c r="E8" s="129">
        <v>0</v>
      </c>
      <c r="H8" s="129">
        <v>0</v>
      </c>
    </row>
    <row r="9" spans="1:8" ht="15">
      <c r="A9" s="121">
        <v>1350</v>
      </c>
      <c r="B9" s="120" t="s">
        <v>129</v>
      </c>
      <c r="D9" s="4">
        <v>300</v>
      </c>
      <c r="E9" s="4">
        <v>300</v>
      </c>
      <c r="G9" s="4">
        <v>300</v>
      </c>
      <c r="H9" s="4">
        <v>300</v>
      </c>
    </row>
    <row r="10" spans="1:8" ht="15">
      <c r="A10" s="121">
        <v>1500</v>
      </c>
      <c r="B10" s="120" t="s">
        <v>130</v>
      </c>
      <c r="D10" s="2">
        <v>37200</v>
      </c>
      <c r="E10" s="2">
        <v>24434</v>
      </c>
      <c r="G10" s="2">
        <v>37200</v>
      </c>
      <c r="H10" s="2">
        <v>24434</v>
      </c>
    </row>
    <row r="11" spans="1:8" ht="15">
      <c r="A11" s="121">
        <v>1570</v>
      </c>
      <c r="B11" s="120" t="s">
        <v>131</v>
      </c>
      <c r="D11" s="129">
        <v>0</v>
      </c>
      <c r="E11" s="2">
        <v>13404.210000000001</v>
      </c>
      <c r="G11" s="129">
        <v>0</v>
      </c>
      <c r="H11" s="2">
        <v>13404.210000000001</v>
      </c>
    </row>
    <row r="12" spans="1:8" ht="15">
      <c r="A12" s="121">
        <v>1579</v>
      </c>
      <c r="B12" s="120" t="s">
        <v>132</v>
      </c>
      <c r="D12" s="129">
        <v>0</v>
      </c>
      <c r="E12" s="2">
        <v>50728</v>
      </c>
      <c r="G12" s="129">
        <v>0</v>
      </c>
      <c r="H12" s="2">
        <v>50728</v>
      </c>
    </row>
    <row r="13" spans="1:8" ht="15">
      <c r="A13" s="121">
        <v>1580</v>
      </c>
      <c r="B13" s="120" t="s">
        <v>133</v>
      </c>
      <c r="D13" s="130">
        <v>-10000</v>
      </c>
      <c r="E13" s="130">
        <v>-10000</v>
      </c>
      <c r="G13" s="130">
        <v>-10000</v>
      </c>
      <c r="H13" s="130">
        <v>-10000</v>
      </c>
    </row>
    <row r="14" spans="1:8" ht="15">
      <c r="A14" s="121">
        <v>1750</v>
      </c>
      <c r="B14" s="120" t="s">
        <v>134</v>
      </c>
      <c r="D14" s="2">
        <v>50000</v>
      </c>
      <c r="E14" s="2">
        <v>50000</v>
      </c>
      <c r="G14" s="2">
        <v>50000</v>
      </c>
      <c r="H14" s="2">
        <v>50000</v>
      </c>
    </row>
    <row r="15" spans="1:8" ht="15">
      <c r="A15" s="121">
        <v>1900</v>
      </c>
      <c r="B15" s="135" t="s">
        <v>135</v>
      </c>
      <c r="C15" s="136"/>
      <c r="D15" s="4">
        <v>207.77</v>
      </c>
      <c r="E15" s="4">
        <v>207.77</v>
      </c>
      <c r="G15" s="4">
        <v>207.77</v>
      </c>
      <c r="H15" s="4">
        <v>207.77</v>
      </c>
    </row>
    <row r="16" spans="1:8" ht="15">
      <c r="A16" s="121">
        <v>1920</v>
      </c>
      <c r="B16" s="120" t="s">
        <v>136</v>
      </c>
      <c r="D16" s="131">
        <v>126611.01000000001</v>
      </c>
      <c r="E16" s="2">
        <v>74297.58</v>
      </c>
      <c r="G16" s="131">
        <v>126611.01000000001</v>
      </c>
      <c r="H16" s="2">
        <v>74297.58</v>
      </c>
    </row>
    <row r="17" spans="1:7" ht="15">
      <c r="A17" s="121">
        <v>1921</v>
      </c>
      <c r="B17" s="120" t="s">
        <v>137</v>
      </c>
      <c r="D17" s="2">
        <v>50045.89</v>
      </c>
      <c r="G17" s="2">
        <v>50045.89</v>
      </c>
    </row>
    <row r="18" spans="1:8" ht="15">
      <c r="A18" s="127" t="s">
        <v>138</v>
      </c>
      <c r="D18" s="132">
        <v>254364.67</v>
      </c>
      <c r="E18" s="132">
        <v>203371.56</v>
      </c>
      <c r="G18" s="132">
        <v>254364.67</v>
      </c>
      <c r="H18" s="132">
        <v>203371.56</v>
      </c>
    </row>
    <row r="20" ht="15">
      <c r="A20" s="127" t="s">
        <v>139</v>
      </c>
    </row>
    <row r="21" spans="1:8" ht="15">
      <c r="A21" s="121">
        <v>2050</v>
      </c>
      <c r="B21" s="120" t="s">
        <v>140</v>
      </c>
      <c r="D21" s="133">
        <v>-561300.35</v>
      </c>
      <c r="E21" s="133">
        <v>-561300.35</v>
      </c>
      <c r="G21" s="133">
        <v>-561300.35</v>
      </c>
      <c r="H21" s="133">
        <v>-561300.35</v>
      </c>
    </row>
    <row r="22" spans="1:8" ht="15">
      <c r="A22" s="121">
        <v>2080</v>
      </c>
      <c r="B22" s="120" t="s">
        <v>141</v>
      </c>
      <c r="E22" s="129">
        <v>0</v>
      </c>
      <c r="H22" s="129">
        <v>0</v>
      </c>
    </row>
    <row r="23" spans="1:8" ht="15">
      <c r="A23" s="117" t="s">
        <v>142</v>
      </c>
      <c r="D23" s="131">
        <v>108669.24</v>
      </c>
      <c r="E23" s="129">
        <v>0</v>
      </c>
      <c r="G23" s="131">
        <v>108669.24</v>
      </c>
      <c r="H23" s="129">
        <v>0</v>
      </c>
    </row>
    <row r="24" spans="1:8" ht="15">
      <c r="A24" s="121">
        <v>2380</v>
      </c>
      <c r="B24" s="120" t="s">
        <v>143</v>
      </c>
      <c r="D24" s="131">
        <v>755053.84</v>
      </c>
      <c r="E24" s="131">
        <v>683407.92</v>
      </c>
      <c r="G24" s="131">
        <v>755053.84</v>
      </c>
      <c r="H24" s="131">
        <v>683407.92</v>
      </c>
    </row>
    <row r="25" spans="1:8" ht="15">
      <c r="A25" s="121">
        <v>2400</v>
      </c>
      <c r="B25" s="120" t="s">
        <v>144</v>
      </c>
      <c r="D25" s="133">
        <v>-151787.4</v>
      </c>
      <c r="E25" s="130">
        <v>-32979.13</v>
      </c>
      <c r="G25" s="133">
        <v>-151787.4</v>
      </c>
      <c r="H25" s="130">
        <v>-32979.13</v>
      </c>
    </row>
    <row r="26" spans="1:8" ht="15">
      <c r="A26" s="121">
        <v>2600</v>
      </c>
      <c r="B26" s="120" t="s">
        <v>145</v>
      </c>
      <c r="D26" s="130">
        <v>-30000</v>
      </c>
      <c r="E26" s="130">
        <v>-32500</v>
      </c>
      <c r="G26" s="130">
        <v>-30000</v>
      </c>
      <c r="H26" s="130">
        <v>-32500</v>
      </c>
    </row>
    <row r="27" spans="1:8" ht="15">
      <c r="A27" s="121">
        <v>2900</v>
      </c>
      <c r="B27" s="120" t="s">
        <v>18</v>
      </c>
      <c r="D27" s="133">
        <v>-100000</v>
      </c>
      <c r="E27" s="133">
        <v>-100000</v>
      </c>
      <c r="G27" s="133">
        <v>-100000</v>
      </c>
      <c r="H27" s="133">
        <v>-100000</v>
      </c>
    </row>
    <row r="28" spans="1:8" ht="15">
      <c r="A28" s="121">
        <v>2901</v>
      </c>
      <c r="B28" s="120" t="s">
        <v>146</v>
      </c>
      <c r="D28" s="133">
        <v>-150000</v>
      </c>
      <c r="E28" s="133">
        <v>-100000</v>
      </c>
      <c r="G28" s="133">
        <v>-150000</v>
      </c>
      <c r="H28" s="133">
        <v>-100000</v>
      </c>
    </row>
    <row r="29" spans="1:8" ht="15">
      <c r="A29" s="121">
        <v>2903</v>
      </c>
      <c r="B29" s="120" t="s">
        <v>147</v>
      </c>
      <c r="D29" s="133">
        <v>-100000</v>
      </c>
      <c r="E29" s="130">
        <v>-50000</v>
      </c>
      <c r="G29" s="133">
        <v>-100000</v>
      </c>
      <c r="H29" s="130">
        <v>-50000</v>
      </c>
    </row>
    <row r="30" ht="15">
      <c r="A30" s="120" t="s">
        <v>148</v>
      </c>
    </row>
    <row r="31" spans="1:8" ht="15">
      <c r="A31" s="121">
        <v>2960</v>
      </c>
      <c r="B31" s="120" t="s">
        <v>149</v>
      </c>
      <c r="D31" s="130">
        <v>-25000</v>
      </c>
      <c r="E31" s="130">
        <v>-10000</v>
      </c>
      <c r="G31" s="130">
        <v>-25000</v>
      </c>
      <c r="H31" s="130">
        <v>-10000</v>
      </c>
    </row>
    <row r="32" spans="1:7" ht="15">
      <c r="A32" s="121">
        <v>2990</v>
      </c>
      <c r="B32" s="120" t="s">
        <v>150</v>
      </c>
      <c r="D32" s="129">
        <v>0</v>
      </c>
      <c r="G32" s="129">
        <v>0</v>
      </c>
    </row>
    <row r="33" spans="1:8" ht="15">
      <c r="A33" s="127" t="s">
        <v>151</v>
      </c>
      <c r="D33" s="134">
        <v>-254364.67</v>
      </c>
      <c r="E33" s="134">
        <v>-203371.56</v>
      </c>
      <c r="G33" s="134">
        <v>-254364.67</v>
      </c>
      <c r="H33" s="134">
        <v>-203371.56</v>
      </c>
    </row>
  </sheetData>
  <sheetProtection/>
  <mergeCells count="1"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Haugen Veisten</dc:creator>
  <cp:keywords/>
  <dc:description/>
  <cp:lastModifiedBy>pohlin</cp:lastModifiedBy>
  <cp:lastPrinted>2015-01-21T15:10:23Z</cp:lastPrinted>
  <dcterms:created xsi:type="dcterms:W3CDTF">2014-03-04T12:04:44Z</dcterms:created>
  <dcterms:modified xsi:type="dcterms:W3CDTF">2015-02-03T10:37:38Z</dcterms:modified>
  <cp:category/>
  <cp:version/>
  <cp:contentType/>
  <cp:contentStatus/>
</cp:coreProperties>
</file>