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300"/>
  </bookViews>
  <sheets>
    <sheet name="Budsjett 2017" sheetId="1" r:id="rId1"/>
  </sheets>
  <calcPr calcId="145621"/>
</workbook>
</file>

<file path=xl/calcChain.xml><?xml version="1.0" encoding="utf-8"?>
<calcChain xmlns="http://schemas.openxmlformats.org/spreadsheetml/2006/main">
  <c r="C76" i="1" l="1"/>
  <c r="I13" i="1"/>
  <c r="H65" i="1" l="1"/>
  <c r="C61" i="1" l="1"/>
  <c r="C83" i="1" l="1"/>
  <c r="I23" i="1"/>
  <c r="H37" i="1"/>
  <c r="H47" i="1"/>
  <c r="H5" i="1"/>
  <c r="C14" i="1"/>
  <c r="C19" i="1"/>
  <c r="H4" i="1"/>
  <c r="C77" i="1" l="1"/>
  <c r="H6" i="1"/>
  <c r="C79" i="1" l="1"/>
  <c r="C84" i="1" s="1"/>
  <c r="C85" i="1" s="1"/>
  <c r="C87" i="1" s="1"/>
</calcChain>
</file>

<file path=xl/comments1.xml><?xml version="1.0" encoding="utf-8"?>
<comments xmlns="http://schemas.openxmlformats.org/spreadsheetml/2006/main">
  <authors>
    <author>Kasserer</author>
  </authors>
  <commentList>
    <comment ref="C25" authorId="0">
      <text>
        <r>
          <rPr>
            <b/>
            <sz val="9"/>
            <color indexed="81"/>
            <rFont val="Tahoma"/>
            <family val="2"/>
          </rPr>
          <t>Kasserer:</t>
        </r>
        <r>
          <rPr>
            <sz val="9"/>
            <color indexed="81"/>
            <rFont val="Tahoma"/>
            <family val="2"/>
          </rPr>
          <t xml:space="preserve">
Netto beløp, 70% skal videre faktureres til Hvam IL for idrettsanlegget.</t>
        </r>
      </text>
    </comment>
  </commentList>
</comments>
</file>

<file path=xl/sharedStrings.xml><?xml version="1.0" encoding="utf-8"?>
<sst xmlns="http://schemas.openxmlformats.org/spreadsheetml/2006/main" count="143" uniqueCount="134">
  <si>
    <t xml:space="preserve"> </t>
  </si>
  <si>
    <t>Kontonavn</t>
  </si>
  <si>
    <t>Salgs- og driftsinntekt</t>
  </si>
  <si>
    <t>Note 1: Medlemskontingent:</t>
  </si>
  <si>
    <t>Salgsinntekt handelsvarer, avgiftsfri</t>
  </si>
  <si>
    <t>Antall</t>
  </si>
  <si>
    <t>Pris</t>
  </si>
  <si>
    <t>Totalt</t>
  </si>
  <si>
    <t>Akebakke</t>
  </si>
  <si>
    <t>Totalt antall medlemmer:</t>
  </si>
  <si>
    <t>Viderefakturering av strøm</t>
  </si>
  <si>
    <t>Fratrekk dugnad:</t>
  </si>
  <si>
    <t>Medlemskontingent</t>
  </si>
  <si>
    <t>Dugnadsinnsats</t>
  </si>
  <si>
    <t>Momskompensasjon</t>
  </si>
  <si>
    <t>Note3: Drift og vedlikehold av anlegg:</t>
  </si>
  <si>
    <t>Purregebyr</t>
  </si>
  <si>
    <t>Avsetning asfaltering</t>
  </si>
  <si>
    <t>Ca. 60 meter a 4 meter bredde.</t>
  </si>
  <si>
    <t>Salgs- og driftsinntekt dekningsbidrag</t>
  </si>
  <si>
    <t>Avsetning for fremtidge lekeplasser</t>
  </si>
  <si>
    <t>Avsetning fremtidig veilys</t>
  </si>
  <si>
    <t>Lønnskostnad</t>
  </si>
  <si>
    <t>Vedlikehold sikring av gangstier</t>
  </si>
  <si>
    <t>Godtgj. til styre- og</t>
  </si>
  <si>
    <t>Gaver styremedlemmer</t>
  </si>
  <si>
    <t>Vår dugnad</t>
  </si>
  <si>
    <t>Driftskostn. og av- og nedskrivinger</t>
  </si>
  <si>
    <t>Høst dugnad</t>
  </si>
  <si>
    <t>Avskrivning lekeapparater</t>
  </si>
  <si>
    <t>avsette for fremtidig lekeplasser</t>
  </si>
  <si>
    <t>Gressklipping</t>
  </si>
  <si>
    <t>Lys målenr 1000231122</t>
  </si>
  <si>
    <t>Tilsyn/vedlikehold lekeplasser</t>
  </si>
  <si>
    <t>Lys  målenr PG14476466knr</t>
  </si>
  <si>
    <t>Snørydding</t>
  </si>
  <si>
    <t>Strøm Neskollen (fast avgift + forbruk)</t>
  </si>
  <si>
    <t>Datautstyr hjemmeside</t>
  </si>
  <si>
    <t>Internett (Neskollen portalen + data utstyr)</t>
  </si>
  <si>
    <t>Diverse vaktmester tjenester (konto 6620)</t>
  </si>
  <si>
    <t>Vedlikehold lekeplasser</t>
  </si>
  <si>
    <t>Vedlikehold veilysanlegg</t>
  </si>
  <si>
    <t>Vårdugnad</t>
  </si>
  <si>
    <t>Totalt:</t>
  </si>
  <si>
    <t>Vedlikehold og sikring av gangstier mm</t>
  </si>
  <si>
    <t>Note 4: Kontorhold og administrasjon:</t>
  </si>
  <si>
    <t>Avsetning framtidig asfaltering</t>
  </si>
  <si>
    <t>Avsetning framtidig vedlikehold lysanlegg</t>
  </si>
  <si>
    <t>Løypepenger</t>
  </si>
  <si>
    <t>Ekstern revisjon - Årnes Revisjon</t>
  </si>
  <si>
    <t>Reparasjon og vedlikehold</t>
  </si>
  <si>
    <t>Revisjonshonorar</t>
  </si>
  <si>
    <t>Regnskapshonorar</t>
  </si>
  <si>
    <t>Kontorrekvisita</t>
  </si>
  <si>
    <t>Diverse arrangement</t>
  </si>
  <si>
    <t>Note 5: Styrehonorarer:</t>
  </si>
  <si>
    <t>Annen driftskostnad</t>
  </si>
  <si>
    <t>Styreleder</t>
  </si>
  <si>
    <t>Salgskostnad</t>
  </si>
  <si>
    <t>Nestleder</t>
  </si>
  <si>
    <t xml:space="preserve">Annonsering </t>
  </si>
  <si>
    <t>Sekretær</t>
  </si>
  <si>
    <t>Kontingent mv</t>
  </si>
  <si>
    <t>Kasserer</t>
  </si>
  <si>
    <t>Styremøter</t>
  </si>
  <si>
    <t>Styremedlem 1</t>
  </si>
  <si>
    <t>Eiendomsinformasjon</t>
  </si>
  <si>
    <t>Styremedlem 2</t>
  </si>
  <si>
    <t>Bank- og kortgebyr</t>
  </si>
  <si>
    <t>Varamedlem 1</t>
  </si>
  <si>
    <t>Annen kostnad, fradragsberettiget</t>
  </si>
  <si>
    <t>Varamedlem 2</t>
  </si>
  <si>
    <t>Tap på fordringer</t>
  </si>
  <si>
    <t>Driftskostnader</t>
  </si>
  <si>
    <t>Driftsresultat</t>
  </si>
  <si>
    <t>Note 6: Diverse arrangementer:</t>
  </si>
  <si>
    <t>Annen renteinntekt</t>
  </si>
  <si>
    <t>Støtte til lokale arrangementer/tiltak</t>
  </si>
  <si>
    <t>Rente/gebyr kunder</t>
  </si>
  <si>
    <t>Ordinært resultat før skattekostnad</t>
  </si>
  <si>
    <t>Ordinært resultat</t>
  </si>
  <si>
    <t>Driftskonto</t>
  </si>
  <si>
    <t xml:space="preserve">Årsresultat </t>
  </si>
  <si>
    <t>Note 9: Annen Driftskostnad</t>
  </si>
  <si>
    <t xml:space="preserve">Budsjett </t>
  </si>
  <si>
    <t>Sykkel og skateboard park</t>
  </si>
  <si>
    <t>Møte kurs oppdateringer</t>
  </si>
  <si>
    <t>Utbetalt fra Gjensidige</t>
  </si>
  <si>
    <t>Veglys kommunen</t>
  </si>
  <si>
    <t>Rapport / trefelling</t>
  </si>
  <si>
    <t>Kontingenter/Eiendomsinfo/styremøter</t>
  </si>
  <si>
    <t>Vedlikehold sentrumsområdet</t>
  </si>
  <si>
    <t>Programvare årlig vedlikeh.</t>
  </si>
  <si>
    <t>Støtte fra foreninger</t>
  </si>
  <si>
    <t>Oppgradering amfiet</t>
  </si>
  <si>
    <t>Avtale tilsyn lekeplasser</t>
  </si>
  <si>
    <t>Avtale klipping</t>
  </si>
  <si>
    <t>Avtale tømming søppel</t>
  </si>
  <si>
    <t>Nes Bygdeservice avtale vintervedlikehold</t>
  </si>
  <si>
    <t>Drenering/veg</t>
  </si>
  <si>
    <t>Amfiet Tellusvegen</t>
  </si>
  <si>
    <t>Søppeltømming 105 søppelkasser tømmes hver uke.</t>
  </si>
  <si>
    <t>Pott for tapt arbeidsfortjeneste i forbindelse med møter/befaring dagtid</t>
  </si>
  <si>
    <t>(Kr 500,- pr time etter dokumentasjon/reiseregning, skal være avtalt med styret)</t>
  </si>
  <si>
    <t>Veglys til Nes kommune</t>
  </si>
  <si>
    <t>Vedlikehold/sentrumsområdet</t>
  </si>
  <si>
    <t>Tilskudd</t>
  </si>
  <si>
    <t>Reklamekostnad</t>
  </si>
  <si>
    <t>Leie maskiner</t>
  </si>
  <si>
    <t>kontorkostnad/trykksak</t>
  </si>
  <si>
    <t>Gaver</t>
  </si>
  <si>
    <t>data edb kostnad</t>
  </si>
  <si>
    <t xml:space="preserve">Andel lys Neskollen </t>
  </si>
  <si>
    <t>Budsjett 2017</t>
  </si>
  <si>
    <t>Fratrekk dugnad i 2017 er lik som for 2016 dvs. Kr 250,- per dugnad.</t>
  </si>
  <si>
    <t>Ekstern regnskapsførsel - SPAREBANK 1</t>
  </si>
  <si>
    <t>Leie datasystem</t>
  </si>
  <si>
    <t xml:space="preserve">Høst dugnad </t>
  </si>
  <si>
    <t>DNB 16441849617 - Asfalt</t>
  </si>
  <si>
    <t>DNB 15034249668 - lekeplass</t>
  </si>
  <si>
    <t>Note 8: Kontooversikt DNB 31.12.16</t>
  </si>
  <si>
    <t>inkassoomk utl.begj/forliksråd</t>
  </si>
  <si>
    <t>Bank Kortgebyr</t>
  </si>
  <si>
    <t xml:space="preserve">settes på egen konto </t>
  </si>
  <si>
    <t>Nedbetaling skifte av veglysmaster</t>
  </si>
  <si>
    <t>ny sum 2017</t>
  </si>
  <si>
    <t>Kontorrekvisita, edb kostnad</t>
  </si>
  <si>
    <t>Viderefakt strøm,trysilhus etc</t>
  </si>
  <si>
    <t>Vedlikehold håndverktøy</t>
  </si>
  <si>
    <t>Kostnad Asfaltering</t>
  </si>
  <si>
    <t>Inkasso/ rettsomkostninger</t>
  </si>
  <si>
    <t>av overskudd året</t>
  </si>
  <si>
    <t>Tursti Hvamseter</t>
  </si>
  <si>
    <t>DNB 15034249692 Vei Lysanlegg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</si>
</sst>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&quot;kr&quot;\ * #,##0.00_ ;_ &quot;kr&quot;\ * \-#,##0.00_ ;_ &quot;kr&quot;\ * &quot;-&quot;??_ ;_ @_ "/>
    <numFmt numFmtId="43" formatCode="_ * #,##0.00_ ;_ * \-#,##0.00_ ;_ * &quot;-&quot;??_ ;_ @_ "/>
    <numFmt numFmtId="164" formatCode="????"/>
    <numFmt numFmtId="165" formatCode="_ [$kr-414]\ * #,##0.00_ ;_ [$kr-414]\ * \-#,##0.00_ ;_ [$kr-414]\ * &quot;-&quot;??_ ;_ @_ "/>
    <numFmt numFmtId="166" formatCode="?,??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Arial Narrow"/>
      <family val="2"/>
    </font>
    <font>
      <b/>
      <sz val="12"/>
      <color theme="1"/>
      <name val="Calibri"/>
      <family val="2"/>
      <scheme val="minor"/>
    </font>
    <font>
      <b/>
      <sz val="9"/>
      <color indexed="8"/>
      <name val="Arial Narrow"/>
      <family val="2"/>
    </font>
    <font>
      <b/>
      <i/>
      <sz val="9"/>
      <color indexed="8"/>
      <name val="Arial Narrow"/>
      <family val="2"/>
    </font>
    <font>
      <b/>
      <sz val="12"/>
      <color indexed="8"/>
      <name val="Arial Narrow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Arial Narrow"/>
      <family val="2"/>
    </font>
    <font>
      <b/>
      <sz val="8"/>
      <color indexed="8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9"/>
      <color rgb="FFFF0000"/>
      <name val="Arial Narrow"/>
      <family val="2"/>
    </font>
    <font>
      <b/>
      <sz val="8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b/>
      <sz val="9"/>
      <color rgb="FF000099"/>
      <name val="Arial Narrow"/>
      <family val="2"/>
    </font>
    <font>
      <sz val="9"/>
      <color rgb="FF000099"/>
      <name val="Arial Narrow"/>
      <family val="2"/>
    </font>
    <font>
      <b/>
      <i/>
      <sz val="9"/>
      <color rgb="FF000099"/>
      <name val="Arial Narrow"/>
      <family val="2"/>
    </font>
    <font>
      <b/>
      <sz val="10"/>
      <color rgb="FF000099"/>
      <name val="Arial Narrow"/>
      <family val="2"/>
    </font>
    <font>
      <b/>
      <sz val="11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116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 applyAlignment="1">
      <alignment horizontal="left"/>
    </xf>
    <xf numFmtId="44" fontId="0" fillId="0" borderId="0" xfId="2" applyFont="1" applyBorder="1" applyAlignment="1">
      <alignment horizontal="center"/>
    </xf>
    <xf numFmtId="44" fontId="0" fillId="0" borderId="7" xfId="2" applyFont="1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8" xfId="2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44" fontId="0" fillId="0" borderId="10" xfId="2" applyFont="1" applyBorder="1" applyAlignment="1">
      <alignment horizontal="center"/>
    </xf>
    <xf numFmtId="44" fontId="0" fillId="0" borderId="11" xfId="2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4" fontId="2" fillId="0" borderId="8" xfId="2" applyFont="1" applyBorder="1" applyAlignment="1">
      <alignment horizontal="center"/>
    </xf>
    <xf numFmtId="0" fontId="0" fillId="0" borderId="6" xfId="0" applyBorder="1"/>
    <xf numFmtId="44" fontId="0" fillId="0" borderId="7" xfId="2" applyFont="1" applyBorder="1"/>
    <xf numFmtId="44" fontId="3" fillId="0" borderId="0" xfId="2" applyFont="1" applyBorder="1" applyAlignment="1">
      <alignment horizontal="center"/>
    </xf>
    <xf numFmtId="0" fontId="0" fillId="3" borderId="0" xfId="0" applyFill="1" applyAlignment="1">
      <alignment horizontal="center"/>
    </xf>
    <xf numFmtId="4" fontId="0" fillId="3" borderId="0" xfId="0" applyNumberForma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/>
    <xf numFmtId="0" fontId="0" fillId="0" borderId="2" xfId="0" applyBorder="1" applyAlignment="1">
      <alignment horizontal="center"/>
    </xf>
    <xf numFmtId="44" fontId="0" fillId="0" borderId="8" xfId="2" applyFont="1" applyBorder="1"/>
    <xf numFmtId="0" fontId="0" fillId="0" borderId="7" xfId="0" applyBorder="1" applyAlignment="1">
      <alignment horizontal="center"/>
    </xf>
    <xf numFmtId="166" fontId="3" fillId="0" borderId="10" xfId="1" applyNumberFormat="1" applyFont="1" applyBorder="1" applyAlignment="1">
      <alignment horizontal="center"/>
    </xf>
    <xf numFmtId="44" fontId="5" fillId="0" borderId="0" xfId="2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4" borderId="6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44" fontId="2" fillId="4" borderId="7" xfId="2" applyFont="1" applyFill="1" applyBorder="1" applyAlignment="1">
      <alignment horizontal="center"/>
    </xf>
    <xf numFmtId="0" fontId="13" fillId="4" borderId="0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11" fillId="4" borderId="0" xfId="0" applyFont="1" applyFill="1" applyBorder="1" applyAlignment="1">
      <alignment horizontal="center"/>
    </xf>
    <xf numFmtId="44" fontId="10" fillId="4" borderId="7" xfId="2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44" fontId="2" fillId="4" borderId="8" xfId="2" applyFont="1" applyFill="1" applyBorder="1" applyAlignment="1">
      <alignment horizontal="center"/>
    </xf>
    <xf numFmtId="44" fontId="15" fillId="0" borderId="0" xfId="0" applyNumberFormat="1" applyFont="1" applyAlignment="1">
      <alignment horizontal="left"/>
    </xf>
    <xf numFmtId="0" fontId="17" fillId="0" borderId="0" xfId="0" applyFont="1" applyAlignment="1">
      <alignment horizontal="center"/>
    </xf>
    <xf numFmtId="0" fontId="16" fillId="4" borderId="0" xfId="0" applyFont="1" applyFill="1" applyBorder="1" applyAlignment="1">
      <alignment horizontal="center"/>
    </xf>
    <xf numFmtId="44" fontId="12" fillId="4" borderId="0" xfId="2" applyFont="1" applyFill="1" applyBorder="1" applyAlignment="1">
      <alignment horizontal="center"/>
    </xf>
    <xf numFmtId="0" fontId="9" fillId="4" borderId="6" xfId="0" applyFont="1" applyFill="1" applyBorder="1" applyAlignment="1">
      <alignment horizontal="left"/>
    </xf>
    <xf numFmtId="0" fontId="0" fillId="0" borderId="0" xfId="0"/>
    <xf numFmtId="0" fontId="0" fillId="0" borderId="0" xfId="0" applyBorder="1"/>
    <xf numFmtId="165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left"/>
    </xf>
    <xf numFmtId="44" fontId="0" fillId="0" borderId="7" xfId="0" applyNumberFormat="1" applyBorder="1" applyAlignment="1">
      <alignment horizontal="center"/>
    </xf>
    <xf numFmtId="4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left"/>
    </xf>
    <xf numFmtId="0" fontId="0" fillId="0" borderId="14" xfId="0" applyBorder="1"/>
    <xf numFmtId="14" fontId="0" fillId="0" borderId="15" xfId="0" applyNumberFormat="1" applyBorder="1" applyAlignment="1">
      <alignment horizontal="right"/>
    </xf>
    <xf numFmtId="0" fontId="0" fillId="0" borderId="0" xfId="0" applyAlignment="1">
      <alignment horizontal="center"/>
    </xf>
    <xf numFmtId="44" fontId="27" fillId="2" borderId="1" xfId="2" applyFont="1" applyFill="1" applyBorder="1" applyAlignment="1">
      <alignment horizontal="center" wrapText="1"/>
    </xf>
    <xf numFmtId="44" fontId="29" fillId="0" borderId="0" xfId="2" applyFont="1" applyAlignment="1">
      <alignment horizontal="center"/>
    </xf>
    <xf numFmtId="0" fontId="27" fillId="0" borderId="0" xfId="0" applyFont="1"/>
    <xf numFmtId="44" fontId="14" fillId="0" borderId="7" xfId="1" applyNumberFormat="1" applyFont="1" applyBorder="1" applyAlignment="1">
      <alignment horizontal="right" vertical="top"/>
    </xf>
    <xf numFmtId="0" fontId="0" fillId="4" borderId="6" xfId="0" applyFill="1" applyBorder="1" applyAlignment="1">
      <alignment horizontal="left"/>
    </xf>
    <xf numFmtId="0" fontId="0" fillId="4" borderId="0" xfId="0" applyFill="1" applyBorder="1" applyAlignment="1">
      <alignment horizontal="center"/>
    </xf>
    <xf numFmtId="44" fontId="0" fillId="4" borderId="0" xfId="2" applyFont="1" applyFill="1" applyBorder="1" applyAlignment="1">
      <alignment horizontal="center"/>
    </xf>
    <xf numFmtId="44" fontId="0" fillId="4" borderId="7" xfId="2" applyFont="1" applyFill="1" applyBorder="1" applyAlignment="1">
      <alignment horizontal="center"/>
    </xf>
    <xf numFmtId="43" fontId="19" fillId="0" borderId="1" xfId="1" applyFont="1" applyBorder="1" applyAlignment="1">
      <alignment horizontal="center"/>
    </xf>
    <xf numFmtId="0" fontId="18" fillId="0" borderId="1" xfId="0" applyFont="1" applyBorder="1"/>
    <xf numFmtId="44" fontId="27" fillId="0" borderId="1" xfId="0" applyNumberFormat="1" applyFont="1" applyBorder="1"/>
    <xf numFmtId="164" fontId="5" fillId="0" borderId="1" xfId="1" applyNumberFormat="1" applyFont="1" applyBorder="1" applyAlignment="1">
      <alignment horizontal="center"/>
    </xf>
    <xf numFmtId="44" fontId="5" fillId="0" borderId="1" xfId="2" applyNumberFormat="1" applyFont="1" applyBorder="1" applyAlignment="1">
      <alignment horizontal="center"/>
    </xf>
    <xf numFmtId="44" fontId="28" fillId="0" borderId="1" xfId="2" applyNumberFormat="1" applyFont="1" applyBorder="1" applyAlignment="1">
      <alignment horizontal="center"/>
    </xf>
    <xf numFmtId="44" fontId="28" fillId="0" borderId="1" xfId="0" applyNumberFormat="1" applyFont="1" applyBorder="1"/>
    <xf numFmtId="44" fontId="29" fillId="0" borderId="1" xfId="2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0" fontId="0" fillId="0" borderId="1" xfId="0" applyBorder="1"/>
    <xf numFmtId="164" fontId="23" fillId="0" borderId="1" xfId="1" applyNumberFormat="1" applyFont="1" applyBorder="1" applyAlignment="1">
      <alignment horizontal="center"/>
    </xf>
    <xf numFmtId="43" fontId="24" fillId="0" borderId="1" xfId="1" applyFont="1" applyBorder="1" applyAlignment="1">
      <alignment horizontal="center"/>
    </xf>
    <xf numFmtId="43" fontId="5" fillId="0" borderId="1" xfId="1" applyFont="1" applyBorder="1" applyAlignment="1">
      <alignment horizontal="center"/>
    </xf>
    <xf numFmtId="44" fontId="28" fillId="0" borderId="1" xfId="2" applyNumberFormat="1" applyFont="1" applyFill="1" applyBorder="1" applyAlignment="1">
      <alignment horizontal="center"/>
    </xf>
    <xf numFmtId="44" fontId="30" fillId="0" borderId="1" xfId="2" applyNumberFormat="1" applyFont="1" applyBorder="1" applyAlignment="1">
      <alignment horizontal="center"/>
    </xf>
    <xf numFmtId="0" fontId="26" fillId="0" borderId="1" xfId="0" applyFont="1" applyBorder="1"/>
    <xf numFmtId="44" fontId="22" fillId="0" borderId="1" xfId="0" applyNumberFormat="1" applyFont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2" fillId="0" borderId="1" xfId="0" applyFont="1" applyBorder="1"/>
    <xf numFmtId="43" fontId="7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4" fontId="31" fillId="0" borderId="1" xfId="2" applyNumberFormat="1" applyFont="1" applyFill="1" applyBorder="1" applyAlignment="1">
      <alignment horizontal="center"/>
    </xf>
    <xf numFmtId="44" fontId="29" fillId="0" borderId="1" xfId="2" applyFont="1" applyBorder="1" applyAlignment="1">
      <alignment horizontal="center"/>
    </xf>
    <xf numFmtId="0" fontId="32" fillId="0" borderId="1" xfId="0" applyFont="1" applyBorder="1"/>
    <xf numFmtId="0" fontId="0" fillId="0" borderId="6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33" fillId="0" borderId="6" xfId="0" applyFont="1" applyBorder="1" applyAlignment="1">
      <alignment horizontal="left"/>
    </xf>
    <xf numFmtId="44" fontId="0" fillId="0" borderId="7" xfId="0" applyNumberFormat="1" applyFont="1" applyBorder="1" applyAlignment="1">
      <alignment horizontal="center"/>
    </xf>
    <xf numFmtId="164" fontId="25" fillId="0" borderId="1" xfId="1" applyNumberFormat="1" applyFont="1" applyBorder="1" applyAlignment="1">
      <alignment horizontal="center"/>
    </xf>
    <xf numFmtId="43" fontId="19" fillId="0" borderId="1" xfId="1" applyFont="1" applyFill="1" applyBorder="1" applyAlignment="1">
      <alignment horizontal="center"/>
    </xf>
    <xf numFmtId="43" fontId="24" fillId="0" borderId="1" xfId="1" applyFont="1" applyFill="1" applyBorder="1" applyAlignment="1">
      <alignment horizontal="center"/>
    </xf>
    <xf numFmtId="44" fontId="28" fillId="0" borderId="1" xfId="2" applyNumberFormat="1" applyFont="1" applyFill="1" applyBorder="1" applyAlignment="1">
      <alignment horizontal="right"/>
    </xf>
    <xf numFmtId="2" fontId="0" fillId="0" borderId="0" xfId="0" applyNumberFormat="1"/>
    <xf numFmtId="44" fontId="2" fillId="0" borderId="7" xfId="2" applyFont="1" applyBorder="1" applyAlignment="1">
      <alignment horizontal="center"/>
    </xf>
    <xf numFmtId="49" fontId="0" fillId="0" borderId="0" xfId="0" applyNumberFormat="1"/>
    <xf numFmtId="44" fontId="0" fillId="0" borderId="11" xfId="0" applyNumberFormat="1" applyBorder="1" applyAlignment="1">
      <alignment horizontal="center"/>
    </xf>
    <xf numFmtId="44" fontId="13" fillId="4" borderId="7" xfId="2" applyFont="1" applyFill="1" applyBorder="1" applyAlignment="1">
      <alignment horizontal="center"/>
    </xf>
    <xf numFmtId="0" fontId="13" fillId="4" borderId="6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center"/>
    </xf>
    <xf numFmtId="44" fontId="34" fillId="0" borderId="0" xfId="0" applyNumberFormat="1" applyFont="1"/>
  </cellXfs>
  <cellStyles count="6">
    <cellStyle name="Comma 2" xfId="4"/>
    <cellStyle name="Komma" xfId="1" builtinId="3"/>
    <cellStyle name="Komma 2" xfId="5"/>
    <cellStyle name="Normal" xfId="0" builtinId="0"/>
    <cellStyle name="Normal 2" xfId="3"/>
    <cellStyle name="Valuta" xfId="2" builtinId="4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14"/>
  <sheetViews>
    <sheetView tabSelected="1" topLeftCell="A70" zoomScale="136" zoomScaleNormal="136" workbookViewId="0">
      <selection activeCell="A16" sqref="A16"/>
    </sheetView>
  </sheetViews>
  <sheetFormatPr baseColWidth="10" defaultColWidth="11.42578125" defaultRowHeight="15" x14ac:dyDescent="0.25"/>
  <cols>
    <col min="1" max="2" width="25.7109375" customWidth="1"/>
    <col min="3" max="3" width="14.42578125" style="69" customWidth="1"/>
    <col min="4" max="4" width="4.28515625" customWidth="1"/>
    <col min="5" max="5" width="34.140625" customWidth="1"/>
    <col min="6" max="6" width="7.7109375" customWidth="1"/>
    <col min="7" max="7" width="19" customWidth="1"/>
    <col min="8" max="8" width="21.28515625" customWidth="1"/>
    <col min="9" max="9" width="15.140625" customWidth="1"/>
    <col min="10" max="10" width="12.7109375" bestFit="1" customWidth="1"/>
  </cols>
  <sheetData>
    <row r="1" spans="1:10" ht="18" customHeight="1" thickBot="1" x14ac:dyDescent="0.3">
      <c r="A1" s="2" t="s">
        <v>0</v>
      </c>
      <c r="B1" s="2" t="s">
        <v>1</v>
      </c>
      <c r="C1" s="67" t="s">
        <v>113</v>
      </c>
      <c r="D1" s="26"/>
      <c r="E1" s="1"/>
      <c r="F1" s="1"/>
      <c r="G1" s="61" t="s">
        <v>84</v>
      </c>
      <c r="H1" s="62">
        <v>2017</v>
      </c>
      <c r="I1" s="1"/>
      <c r="J1" s="1"/>
    </row>
    <row r="2" spans="1:10" x14ac:dyDescent="0.25">
      <c r="A2" s="75" t="s">
        <v>2</v>
      </c>
      <c r="B2" s="76"/>
      <c r="C2" s="77"/>
      <c r="D2" s="26"/>
      <c r="E2" s="4" t="s">
        <v>3</v>
      </c>
      <c r="F2" s="5"/>
      <c r="G2" s="5"/>
      <c r="H2" s="6"/>
      <c r="I2" s="1"/>
      <c r="J2" s="1"/>
    </row>
    <row r="3" spans="1:10" x14ac:dyDescent="0.25">
      <c r="A3" s="78">
        <v>3100</v>
      </c>
      <c r="B3" s="75" t="s">
        <v>4</v>
      </c>
      <c r="C3" s="80"/>
      <c r="D3" s="26"/>
      <c r="E3" s="7"/>
      <c r="F3" s="9" t="s">
        <v>5</v>
      </c>
      <c r="G3" s="9" t="s">
        <v>6</v>
      </c>
      <c r="H3" s="10" t="s">
        <v>7</v>
      </c>
      <c r="I3" s="1"/>
      <c r="J3" s="1"/>
    </row>
    <row r="4" spans="1:10" x14ac:dyDescent="0.25">
      <c r="A4" s="78">
        <v>3101</v>
      </c>
      <c r="B4" s="75" t="s">
        <v>8</v>
      </c>
      <c r="C4" s="80"/>
      <c r="D4" s="26"/>
      <c r="E4" s="11" t="s">
        <v>9</v>
      </c>
      <c r="F4" s="8">
        <v>793</v>
      </c>
      <c r="G4" s="12">
        <v>2500</v>
      </c>
      <c r="H4" s="13">
        <f>F4*G4</f>
        <v>1982500</v>
      </c>
      <c r="I4" s="1"/>
      <c r="J4" s="1"/>
    </row>
    <row r="5" spans="1:10" x14ac:dyDescent="0.25">
      <c r="A5" s="78">
        <v>3102</v>
      </c>
      <c r="B5" s="75" t="s">
        <v>10</v>
      </c>
      <c r="C5" s="81">
        <v>35000</v>
      </c>
      <c r="D5" s="26"/>
      <c r="E5" s="11" t="s">
        <v>11</v>
      </c>
      <c r="F5" s="8">
        <v>180</v>
      </c>
      <c r="G5" s="12">
        <v>-250</v>
      </c>
      <c r="H5" s="13">
        <f>F5*G5</f>
        <v>-45000</v>
      </c>
      <c r="I5" s="1"/>
      <c r="J5" s="1"/>
    </row>
    <row r="6" spans="1:10" ht="15.75" thickBot="1" x14ac:dyDescent="0.3">
      <c r="A6" s="78">
        <v>3200</v>
      </c>
      <c r="B6" s="75" t="s">
        <v>12</v>
      </c>
      <c r="C6" s="80">
        <v>1982500</v>
      </c>
      <c r="D6" s="26"/>
      <c r="E6" s="14"/>
      <c r="F6" s="8"/>
      <c r="G6" s="8" t="s">
        <v>0</v>
      </c>
      <c r="H6" s="15">
        <f>SUM(H4:H5)</f>
        <v>1937500</v>
      </c>
      <c r="I6" s="108"/>
      <c r="J6" s="60"/>
    </row>
    <row r="7" spans="1:10" ht="16.5" thickTop="1" thickBot="1" x14ac:dyDescent="0.3">
      <c r="A7" s="78">
        <v>3210</v>
      </c>
      <c r="B7" s="75" t="s">
        <v>13</v>
      </c>
      <c r="C7" s="80">
        <v>-45000</v>
      </c>
      <c r="D7" s="26"/>
      <c r="E7" s="35" t="s">
        <v>114</v>
      </c>
      <c r="F7" s="16"/>
      <c r="G7" s="16"/>
      <c r="H7" s="17"/>
      <c r="I7" s="1"/>
      <c r="J7" s="1"/>
    </row>
    <row r="8" spans="1:10" x14ac:dyDescent="0.25">
      <c r="A8" s="78">
        <v>3900</v>
      </c>
      <c r="B8" s="75" t="s">
        <v>14</v>
      </c>
      <c r="C8" s="80">
        <v>150000</v>
      </c>
      <c r="D8" s="26"/>
      <c r="E8" s="37" t="s">
        <v>15</v>
      </c>
      <c r="F8" s="38"/>
      <c r="G8" s="38"/>
      <c r="H8" s="39"/>
      <c r="I8" s="1"/>
      <c r="J8" s="1"/>
    </row>
    <row r="9" spans="1:10" s="55" customFormat="1" x14ac:dyDescent="0.25">
      <c r="A9" s="78">
        <v>3901</v>
      </c>
      <c r="B9" s="75" t="s">
        <v>87</v>
      </c>
      <c r="C9" s="80" t="s">
        <v>0</v>
      </c>
      <c r="D9" s="26"/>
      <c r="E9" s="40"/>
      <c r="F9" s="41"/>
      <c r="G9" s="41"/>
      <c r="H9" s="42"/>
      <c r="I9" s="1"/>
    </row>
    <row r="10" spans="1:10" s="55" customFormat="1" x14ac:dyDescent="0.25">
      <c r="A10" s="78">
        <v>3902</v>
      </c>
      <c r="B10" s="75" t="s">
        <v>93</v>
      </c>
      <c r="C10" s="80"/>
      <c r="D10" s="26"/>
      <c r="E10" s="40"/>
      <c r="F10" s="41"/>
      <c r="G10" s="41"/>
      <c r="H10" s="42"/>
    </row>
    <row r="11" spans="1:10" x14ac:dyDescent="0.25">
      <c r="A11" s="78">
        <v>3903</v>
      </c>
      <c r="B11" s="75" t="s">
        <v>106</v>
      </c>
      <c r="C11" s="80">
        <v>250000</v>
      </c>
      <c r="D11" s="26"/>
      <c r="E11" s="113" t="s">
        <v>17</v>
      </c>
      <c r="F11" s="44" t="s">
        <v>18</v>
      </c>
      <c r="G11" s="114"/>
      <c r="H11" s="112">
        <v>100000</v>
      </c>
      <c r="I11" s="1" t="s">
        <v>123</v>
      </c>
      <c r="J11" s="1"/>
    </row>
    <row r="12" spans="1:10" x14ac:dyDescent="0.25">
      <c r="A12" s="78">
        <v>3991</v>
      </c>
      <c r="B12" s="75" t="s">
        <v>16</v>
      </c>
      <c r="C12" s="80"/>
      <c r="D12" s="26"/>
      <c r="E12" s="113" t="s">
        <v>20</v>
      </c>
      <c r="F12" s="44"/>
      <c r="G12" s="114"/>
      <c r="H12" s="112">
        <v>45000</v>
      </c>
      <c r="I12" s="1" t="s">
        <v>131</v>
      </c>
      <c r="J12" s="1"/>
    </row>
    <row r="13" spans="1:10" x14ac:dyDescent="0.25">
      <c r="A13" s="78">
        <v>3904</v>
      </c>
      <c r="B13" s="75" t="s">
        <v>127</v>
      </c>
      <c r="C13" s="82"/>
      <c r="D13" s="26"/>
      <c r="E13" s="113" t="s">
        <v>21</v>
      </c>
      <c r="F13" s="114"/>
      <c r="G13" s="114"/>
      <c r="H13" s="112">
        <v>80000</v>
      </c>
      <c r="I13" s="115">
        <f>SUM(H11:H13)</f>
        <v>225000</v>
      </c>
      <c r="J13" s="1"/>
    </row>
    <row r="14" spans="1:10" x14ac:dyDescent="0.25">
      <c r="A14" s="75" t="s">
        <v>19</v>
      </c>
      <c r="B14" s="83"/>
      <c r="C14" s="80">
        <f>SUM(C3:C11)</f>
        <v>2372500</v>
      </c>
      <c r="D14" s="26"/>
      <c r="E14" s="40" t="s">
        <v>23</v>
      </c>
      <c r="F14" s="52"/>
      <c r="G14" s="52"/>
      <c r="H14" s="43">
        <v>25000</v>
      </c>
      <c r="I14" s="1"/>
      <c r="J14" s="1"/>
    </row>
    <row r="15" spans="1:10" x14ac:dyDescent="0.25">
      <c r="A15" s="75" t="s">
        <v>22</v>
      </c>
      <c r="B15" s="84"/>
      <c r="C15" s="80"/>
      <c r="D15" s="26"/>
      <c r="E15" s="54"/>
      <c r="F15" s="52"/>
      <c r="G15" s="52"/>
      <c r="H15" s="43"/>
      <c r="I15" s="1"/>
      <c r="J15" s="1"/>
    </row>
    <row r="16" spans="1:10" x14ac:dyDescent="0.25">
      <c r="A16" s="85"/>
      <c r="B16" s="84"/>
      <c r="C16" s="80"/>
      <c r="D16" s="26"/>
      <c r="E16" s="40" t="s">
        <v>91</v>
      </c>
      <c r="F16" s="53"/>
      <c r="G16" s="53"/>
      <c r="H16" s="43">
        <v>25000</v>
      </c>
      <c r="I16" s="1"/>
      <c r="J16" s="51"/>
    </row>
    <row r="17" spans="1:10" x14ac:dyDescent="0.25">
      <c r="A17" s="86">
        <v>5330</v>
      </c>
      <c r="B17" s="87" t="s">
        <v>24</v>
      </c>
      <c r="C17" s="80">
        <v>124000</v>
      </c>
      <c r="D17" s="26"/>
      <c r="E17" s="40"/>
      <c r="F17" s="53"/>
      <c r="G17" s="53"/>
      <c r="H17" s="43"/>
      <c r="I17" s="1"/>
      <c r="J17" s="1"/>
    </row>
    <row r="18" spans="1:10" x14ac:dyDescent="0.25">
      <c r="A18" s="78">
        <v>5900</v>
      </c>
      <c r="B18" s="75" t="s">
        <v>25</v>
      </c>
      <c r="C18" s="80"/>
      <c r="D18" s="26"/>
      <c r="E18" s="40" t="s">
        <v>26</v>
      </c>
      <c r="F18" s="41"/>
      <c r="G18" s="41"/>
      <c r="H18" s="43">
        <v>60000</v>
      </c>
      <c r="I18" s="1"/>
    </row>
    <row r="19" spans="1:10" x14ac:dyDescent="0.25">
      <c r="A19" s="88" t="s">
        <v>22</v>
      </c>
      <c r="B19" s="83"/>
      <c r="C19" s="80">
        <f t="shared" ref="C19" si="0">SUM(C17:C18)</f>
        <v>124000</v>
      </c>
      <c r="D19" s="26"/>
      <c r="E19" s="40" t="s">
        <v>28</v>
      </c>
      <c r="F19" s="41"/>
      <c r="G19" s="41"/>
      <c r="H19" s="43">
        <v>60000</v>
      </c>
      <c r="I19" s="3"/>
    </row>
    <row r="20" spans="1:10" x14ac:dyDescent="0.25">
      <c r="A20" s="75" t="s">
        <v>27</v>
      </c>
      <c r="B20" s="84"/>
      <c r="C20" s="80"/>
      <c r="D20" s="26"/>
      <c r="E20" s="45" t="s">
        <v>101</v>
      </c>
      <c r="F20" s="46"/>
      <c r="G20" s="46"/>
      <c r="H20" s="47">
        <v>143750</v>
      </c>
      <c r="I20" s="3"/>
    </row>
    <row r="21" spans="1:10" x14ac:dyDescent="0.25">
      <c r="A21" s="78">
        <v>6010</v>
      </c>
      <c r="B21" s="75" t="s">
        <v>29</v>
      </c>
      <c r="C21" s="89"/>
      <c r="D21" s="26"/>
      <c r="E21" s="45" t="s">
        <v>31</v>
      </c>
      <c r="F21" s="46"/>
      <c r="G21" s="46"/>
      <c r="H21" s="47">
        <v>378750</v>
      </c>
      <c r="I21" s="50"/>
    </row>
    <row r="22" spans="1:10" x14ac:dyDescent="0.25">
      <c r="A22" s="104"/>
      <c r="B22" s="87" t="s">
        <v>132</v>
      </c>
      <c r="C22" s="89">
        <v>250000</v>
      </c>
      <c r="D22" s="26"/>
      <c r="E22" s="45" t="s">
        <v>33</v>
      </c>
      <c r="F22" s="46"/>
      <c r="G22" s="46"/>
      <c r="H22" s="47">
        <v>146250</v>
      </c>
      <c r="I22" s="3"/>
    </row>
    <row r="23" spans="1:10" x14ac:dyDescent="0.25">
      <c r="A23" s="78">
        <v>6340</v>
      </c>
      <c r="B23" s="75" t="s">
        <v>112</v>
      </c>
      <c r="C23" s="80"/>
      <c r="D23" s="26"/>
      <c r="E23" s="45" t="s">
        <v>35</v>
      </c>
      <c r="F23" s="46"/>
      <c r="G23" s="46"/>
      <c r="H23" s="47">
        <v>202500</v>
      </c>
      <c r="I23" s="50">
        <f>SUM(H20:H23)</f>
        <v>871250</v>
      </c>
      <c r="J23" t="s">
        <v>125</v>
      </c>
    </row>
    <row r="24" spans="1:10" x14ac:dyDescent="0.25">
      <c r="A24" s="78">
        <v>6341</v>
      </c>
      <c r="B24" s="75" t="s">
        <v>32</v>
      </c>
      <c r="C24" s="80"/>
      <c r="D24" s="26"/>
      <c r="E24" s="40" t="s">
        <v>36</v>
      </c>
      <c r="F24" s="41"/>
      <c r="G24" s="41"/>
      <c r="H24" s="43">
        <v>50000</v>
      </c>
      <c r="I24" s="1"/>
    </row>
    <row r="25" spans="1:10" x14ac:dyDescent="0.25">
      <c r="A25" s="78">
        <v>6342</v>
      </c>
      <c r="B25" s="75" t="s">
        <v>34</v>
      </c>
      <c r="C25" s="80">
        <v>55000</v>
      </c>
      <c r="D25" s="26"/>
      <c r="E25" s="40" t="s">
        <v>104</v>
      </c>
      <c r="F25" s="41"/>
      <c r="G25" s="41"/>
      <c r="H25" s="43">
        <v>25000</v>
      </c>
      <c r="I25" s="1"/>
    </row>
    <row r="26" spans="1:10" s="55" customFormat="1" x14ac:dyDescent="0.25">
      <c r="A26" s="78">
        <v>6400</v>
      </c>
      <c r="B26" s="75" t="s">
        <v>108</v>
      </c>
      <c r="C26" s="80">
        <v>5000</v>
      </c>
      <c r="D26" s="26"/>
      <c r="E26" s="40" t="s">
        <v>124</v>
      </c>
      <c r="F26" s="41"/>
      <c r="G26" s="41"/>
      <c r="H26" s="43">
        <v>125000</v>
      </c>
    </row>
    <row r="27" spans="1:10" s="55" customFormat="1" x14ac:dyDescent="0.25">
      <c r="A27" s="78">
        <v>6420</v>
      </c>
      <c r="B27" s="75" t="s">
        <v>116</v>
      </c>
      <c r="C27" s="80"/>
      <c r="D27" s="26"/>
      <c r="E27" s="40"/>
      <c r="F27" s="41"/>
      <c r="G27" s="41"/>
      <c r="H27" s="43"/>
    </row>
    <row r="28" spans="1:10" x14ac:dyDescent="0.25">
      <c r="A28" s="78">
        <v>6510</v>
      </c>
      <c r="B28" s="75" t="s">
        <v>128</v>
      </c>
      <c r="C28" s="80"/>
      <c r="D28" s="26"/>
      <c r="E28" s="40" t="s">
        <v>38</v>
      </c>
      <c r="F28" s="41"/>
      <c r="G28" s="41"/>
      <c r="H28" s="43">
        <v>15000</v>
      </c>
      <c r="I28" s="1"/>
    </row>
    <row r="29" spans="1:10" s="55" customFormat="1" x14ac:dyDescent="0.25">
      <c r="A29" s="78"/>
      <c r="B29" s="75"/>
      <c r="C29" s="80"/>
      <c r="D29" s="26"/>
      <c r="E29" s="40"/>
      <c r="F29" s="41"/>
      <c r="G29" s="41"/>
      <c r="H29" s="43"/>
    </row>
    <row r="30" spans="1:10" x14ac:dyDescent="0.25">
      <c r="A30" s="78">
        <v>6551</v>
      </c>
      <c r="B30" s="75" t="s">
        <v>37</v>
      </c>
      <c r="C30" s="80">
        <v>15000</v>
      </c>
      <c r="D30" s="26"/>
      <c r="E30" s="40" t="s">
        <v>39</v>
      </c>
      <c r="F30" s="41"/>
      <c r="G30" s="41"/>
      <c r="H30" s="43">
        <v>150000</v>
      </c>
      <c r="I30" s="1"/>
    </row>
    <row r="31" spans="1:10" s="55" customFormat="1" x14ac:dyDescent="0.25">
      <c r="A31" s="78">
        <v>6552</v>
      </c>
      <c r="B31" s="75" t="s">
        <v>89</v>
      </c>
      <c r="C31" s="80">
        <v>30000</v>
      </c>
      <c r="D31" s="26"/>
      <c r="E31" s="40" t="s">
        <v>48</v>
      </c>
      <c r="F31" s="41"/>
      <c r="G31" s="41"/>
      <c r="H31" s="43">
        <v>10000</v>
      </c>
    </row>
    <row r="32" spans="1:10" s="55" customFormat="1" x14ac:dyDescent="0.25">
      <c r="A32" s="78">
        <v>6553</v>
      </c>
      <c r="B32" s="75" t="s">
        <v>92</v>
      </c>
      <c r="C32" s="80">
        <v>10000</v>
      </c>
      <c r="D32" s="26"/>
      <c r="E32" s="40" t="s">
        <v>40</v>
      </c>
      <c r="F32" s="41"/>
      <c r="G32" s="41"/>
      <c r="H32" s="43">
        <v>50000</v>
      </c>
    </row>
    <row r="33" spans="1:9" x14ac:dyDescent="0.25">
      <c r="A33" s="78">
        <v>6602</v>
      </c>
      <c r="B33" s="105" t="s">
        <v>99</v>
      </c>
      <c r="C33" s="89"/>
      <c r="D33" s="26"/>
      <c r="E33" s="40"/>
      <c r="F33" s="41"/>
      <c r="G33" s="41"/>
      <c r="H33" s="43"/>
      <c r="I33" s="1"/>
    </row>
    <row r="34" spans="1:9" x14ac:dyDescent="0.25">
      <c r="A34" s="78">
        <v>6603</v>
      </c>
      <c r="B34" s="75" t="s">
        <v>98</v>
      </c>
      <c r="C34" s="80">
        <v>202500</v>
      </c>
      <c r="D34" s="26"/>
      <c r="E34" s="40"/>
      <c r="F34" s="41"/>
      <c r="G34" s="41"/>
      <c r="H34" s="43"/>
      <c r="I34" s="1"/>
    </row>
    <row r="35" spans="1:9" s="55" customFormat="1" x14ac:dyDescent="0.25">
      <c r="A35" s="78">
        <v>6604</v>
      </c>
      <c r="B35" s="105" t="s">
        <v>94</v>
      </c>
      <c r="C35" s="89"/>
      <c r="D35" s="26"/>
      <c r="E35" s="40"/>
      <c r="F35" s="41"/>
      <c r="G35" s="41"/>
      <c r="H35" s="43"/>
    </row>
    <row r="36" spans="1:9" x14ac:dyDescent="0.25">
      <c r="A36" s="78">
        <v>6605</v>
      </c>
      <c r="B36" s="75" t="s">
        <v>40</v>
      </c>
      <c r="C36" s="80">
        <v>50000</v>
      </c>
      <c r="D36" s="26"/>
      <c r="E36" s="40"/>
      <c r="F36" s="41"/>
      <c r="G36" s="41"/>
      <c r="H36" s="43"/>
      <c r="I36" s="1"/>
    </row>
    <row r="37" spans="1:9" ht="15.75" thickBot="1" x14ac:dyDescent="0.3">
      <c r="A37" s="78">
        <v>6606</v>
      </c>
      <c r="B37" s="75" t="s">
        <v>41</v>
      </c>
      <c r="C37" s="80">
        <v>25000</v>
      </c>
      <c r="D37" s="26"/>
      <c r="E37" s="40"/>
      <c r="F37" s="41"/>
      <c r="G37" s="48" t="s">
        <v>43</v>
      </c>
      <c r="H37" s="49">
        <f>SUM(H11:H36)</f>
        <v>1691250</v>
      </c>
    </row>
    <row r="38" spans="1:9" ht="16.5" thickTop="1" thickBot="1" x14ac:dyDescent="0.3">
      <c r="A38" s="78">
        <v>6607</v>
      </c>
      <c r="B38" s="75" t="s">
        <v>42</v>
      </c>
      <c r="C38" s="80">
        <v>60000</v>
      </c>
      <c r="D38" s="26"/>
      <c r="E38" s="28"/>
      <c r="F38" s="16"/>
      <c r="G38" s="16"/>
      <c r="H38" s="17"/>
    </row>
    <row r="39" spans="1:9" s="55" customFormat="1" x14ac:dyDescent="0.25">
      <c r="A39" s="78">
        <v>6608</v>
      </c>
      <c r="B39" s="75" t="s">
        <v>85</v>
      </c>
      <c r="C39" s="80"/>
      <c r="D39" s="26"/>
      <c r="E39" s="14"/>
      <c r="F39" s="8"/>
      <c r="G39" s="8"/>
      <c r="H39" s="32"/>
    </row>
    <row r="40" spans="1:9" s="55" customFormat="1" x14ac:dyDescent="0.25">
      <c r="A40" s="86">
        <v>6609</v>
      </c>
      <c r="B40" s="87" t="s">
        <v>44</v>
      </c>
      <c r="C40" s="80">
        <v>25000</v>
      </c>
      <c r="D40" s="26"/>
      <c r="E40" s="14"/>
      <c r="F40" s="8"/>
      <c r="G40" s="8"/>
      <c r="H40" s="32"/>
    </row>
    <row r="41" spans="1:9" s="55" customFormat="1" ht="15.75" thickBot="1" x14ac:dyDescent="0.3">
      <c r="A41" s="86">
        <v>6618</v>
      </c>
      <c r="B41" s="75" t="s">
        <v>129</v>
      </c>
      <c r="C41" s="80"/>
      <c r="D41" s="26"/>
      <c r="E41" s="14"/>
      <c r="F41" s="8"/>
      <c r="G41" s="8"/>
      <c r="H41" s="32"/>
    </row>
    <row r="42" spans="1:9" x14ac:dyDescent="0.25">
      <c r="A42" s="78">
        <v>6610</v>
      </c>
      <c r="B42" s="75" t="s">
        <v>117</v>
      </c>
      <c r="C42" s="80">
        <v>60000</v>
      </c>
      <c r="D42" s="26"/>
      <c r="E42" s="37" t="s">
        <v>45</v>
      </c>
      <c r="F42" s="38"/>
      <c r="G42" s="38"/>
      <c r="H42" s="39"/>
    </row>
    <row r="43" spans="1:9" x14ac:dyDescent="0.25">
      <c r="A43" s="86">
        <v>6611</v>
      </c>
      <c r="B43" s="87" t="s">
        <v>30</v>
      </c>
      <c r="C43" s="89"/>
      <c r="D43" s="26"/>
      <c r="E43" s="40" t="s">
        <v>115</v>
      </c>
      <c r="F43" s="41"/>
      <c r="G43" s="41"/>
      <c r="H43" s="43">
        <v>110000</v>
      </c>
    </row>
    <row r="44" spans="1:9" s="55" customFormat="1" x14ac:dyDescent="0.25">
      <c r="A44" s="78">
        <v>6612</v>
      </c>
      <c r="B44" s="106" t="s">
        <v>105</v>
      </c>
      <c r="C44" s="107">
        <v>25000</v>
      </c>
      <c r="D44" s="26"/>
      <c r="E44" s="40"/>
      <c r="F44" s="41"/>
      <c r="G44" s="41"/>
      <c r="H44" s="43"/>
    </row>
    <row r="45" spans="1:9" x14ac:dyDescent="0.25">
      <c r="A45" s="86">
        <v>6613</v>
      </c>
      <c r="B45" s="87" t="s">
        <v>46</v>
      </c>
      <c r="C45" s="80">
        <v>100000</v>
      </c>
      <c r="D45" s="26"/>
      <c r="E45" s="40" t="s">
        <v>49</v>
      </c>
      <c r="F45" s="41"/>
      <c r="G45" s="41"/>
      <c r="H45" s="43">
        <v>30000</v>
      </c>
    </row>
    <row r="46" spans="1:9" x14ac:dyDescent="0.25">
      <c r="A46" s="86">
        <v>6614</v>
      </c>
      <c r="B46" s="87" t="s">
        <v>48</v>
      </c>
      <c r="C46" s="80">
        <v>10000</v>
      </c>
      <c r="D46" s="26"/>
      <c r="E46" s="40" t="s">
        <v>126</v>
      </c>
      <c r="F46" s="41"/>
      <c r="G46" s="41"/>
      <c r="H46" s="43">
        <v>12000</v>
      </c>
    </row>
    <row r="47" spans="1:9" ht="15.75" thickBot="1" x14ac:dyDescent="0.3">
      <c r="A47" s="86">
        <v>6615</v>
      </c>
      <c r="B47" s="87" t="s">
        <v>88</v>
      </c>
      <c r="C47" s="80">
        <v>125000</v>
      </c>
      <c r="D47" s="26"/>
      <c r="E47" s="40"/>
      <c r="F47" s="41"/>
      <c r="G47" s="48" t="s">
        <v>43</v>
      </c>
      <c r="H47" s="49">
        <f>SUM(H43:H46)</f>
        <v>152000</v>
      </c>
    </row>
    <row r="48" spans="1:9" s="55" customFormat="1" ht="16.5" thickTop="1" thickBot="1" x14ac:dyDescent="0.3">
      <c r="A48" s="78">
        <v>6616</v>
      </c>
      <c r="B48" s="106" t="s">
        <v>100</v>
      </c>
      <c r="C48" s="89"/>
      <c r="D48" s="26"/>
      <c r="E48" s="71"/>
      <c r="F48" s="72"/>
      <c r="G48" s="73"/>
      <c r="H48" s="74"/>
    </row>
    <row r="49" spans="1:10" x14ac:dyDescent="0.25">
      <c r="A49" s="86">
        <v>6617</v>
      </c>
      <c r="B49" s="87" t="s">
        <v>47</v>
      </c>
      <c r="C49" s="80"/>
      <c r="D49" s="26"/>
      <c r="E49" s="4" t="s">
        <v>55</v>
      </c>
      <c r="F49" s="5"/>
      <c r="G49" s="5"/>
      <c r="H49" s="6"/>
      <c r="I49" s="61"/>
      <c r="J49" s="61"/>
    </row>
    <row r="50" spans="1:10" s="55" customFormat="1" x14ac:dyDescent="0.25">
      <c r="A50" s="78">
        <v>6620</v>
      </c>
      <c r="B50" s="75" t="s">
        <v>50</v>
      </c>
      <c r="C50" s="80">
        <v>150000</v>
      </c>
      <c r="D50" s="26"/>
      <c r="E50" s="7"/>
      <c r="F50" s="8"/>
      <c r="G50" s="8"/>
      <c r="H50" s="32"/>
      <c r="I50" s="61"/>
      <c r="J50" s="61"/>
    </row>
    <row r="51" spans="1:10" x14ac:dyDescent="0.25">
      <c r="A51" s="86">
        <v>6621</v>
      </c>
      <c r="B51" s="87" t="s">
        <v>95</v>
      </c>
      <c r="C51" s="81">
        <v>146250</v>
      </c>
      <c r="D51" s="26"/>
      <c r="E51" s="7"/>
      <c r="F51" s="9"/>
      <c r="G51" s="9"/>
      <c r="H51" s="10"/>
      <c r="I51" s="61"/>
      <c r="J51" s="61"/>
    </row>
    <row r="52" spans="1:10" s="55" customFormat="1" x14ac:dyDescent="0.25">
      <c r="A52" s="86">
        <v>6622</v>
      </c>
      <c r="B52" s="87" t="s">
        <v>97</v>
      </c>
      <c r="C52" s="81">
        <v>143750</v>
      </c>
      <c r="D52" s="26"/>
      <c r="E52" s="100" t="s">
        <v>102</v>
      </c>
      <c r="F52" s="101"/>
      <c r="G52" s="101"/>
      <c r="H52" s="103">
        <v>14000</v>
      </c>
      <c r="I52" s="61"/>
      <c r="J52" s="61"/>
    </row>
    <row r="53" spans="1:10" s="55" customFormat="1" x14ac:dyDescent="0.25">
      <c r="A53" s="86">
        <v>6623</v>
      </c>
      <c r="B53" s="87" t="s">
        <v>96</v>
      </c>
      <c r="C53" s="81">
        <v>378750</v>
      </c>
      <c r="D53" s="26"/>
      <c r="E53" s="102" t="s">
        <v>103</v>
      </c>
      <c r="F53" s="9"/>
      <c r="G53" s="9"/>
      <c r="H53" s="10"/>
      <c r="I53" s="61"/>
      <c r="J53" s="61"/>
    </row>
    <row r="54" spans="1:10" x14ac:dyDescent="0.25">
      <c r="A54" s="78">
        <v>6700</v>
      </c>
      <c r="B54" s="75" t="s">
        <v>51</v>
      </c>
      <c r="C54" s="80">
        <v>20000</v>
      </c>
      <c r="D54" s="26"/>
      <c r="E54" s="23" t="s">
        <v>57</v>
      </c>
      <c r="F54" s="9"/>
      <c r="G54" s="8"/>
      <c r="H54" s="24">
        <v>40000</v>
      </c>
      <c r="I54" s="60"/>
      <c r="J54" s="66"/>
    </row>
    <row r="55" spans="1:10" x14ac:dyDescent="0.25">
      <c r="A55" s="78">
        <v>6712</v>
      </c>
      <c r="B55" s="75" t="s">
        <v>52</v>
      </c>
      <c r="C55" s="80">
        <v>120000</v>
      </c>
      <c r="D55" s="26"/>
      <c r="E55" s="23" t="s">
        <v>59</v>
      </c>
      <c r="F55" s="9"/>
      <c r="G55" s="8"/>
      <c r="H55" s="24">
        <v>20000</v>
      </c>
      <c r="I55" s="60"/>
      <c r="J55" s="66"/>
    </row>
    <row r="56" spans="1:10" x14ac:dyDescent="0.25">
      <c r="A56" s="78">
        <v>6800</v>
      </c>
      <c r="B56" s="75" t="s">
        <v>53</v>
      </c>
      <c r="C56" s="80"/>
      <c r="D56" s="26"/>
      <c r="E56" s="23" t="s">
        <v>61</v>
      </c>
      <c r="F56" s="9"/>
      <c r="G56" s="8"/>
      <c r="H56" s="24">
        <v>15000</v>
      </c>
      <c r="I56" s="60"/>
      <c r="J56" s="66"/>
    </row>
    <row r="57" spans="1:10" s="55" customFormat="1" x14ac:dyDescent="0.25">
      <c r="A57" s="78">
        <v>6810</v>
      </c>
      <c r="B57" s="75" t="s">
        <v>111</v>
      </c>
      <c r="C57" s="80">
        <v>5000</v>
      </c>
      <c r="D57" s="26"/>
      <c r="E57" s="23"/>
      <c r="F57" s="9"/>
      <c r="G57" s="8"/>
      <c r="H57" s="24"/>
      <c r="I57" s="60"/>
      <c r="J57" s="66"/>
    </row>
    <row r="58" spans="1:10" s="55" customFormat="1" x14ac:dyDescent="0.25">
      <c r="A58" s="78">
        <v>6860</v>
      </c>
      <c r="B58" s="75" t="s">
        <v>86</v>
      </c>
      <c r="C58" s="80"/>
      <c r="D58" s="26"/>
      <c r="E58" s="23" t="s">
        <v>63</v>
      </c>
      <c r="F58" s="9"/>
      <c r="G58" s="8"/>
      <c r="H58" s="24">
        <v>15000</v>
      </c>
      <c r="I58" s="60"/>
      <c r="J58" s="66"/>
    </row>
    <row r="59" spans="1:10" x14ac:dyDescent="0.25">
      <c r="A59" s="78">
        <v>6861</v>
      </c>
      <c r="B59" s="75" t="s">
        <v>54</v>
      </c>
      <c r="C59" s="89">
        <v>30000</v>
      </c>
      <c r="D59" s="26"/>
      <c r="E59" s="23" t="s">
        <v>65</v>
      </c>
      <c r="F59" s="9"/>
      <c r="G59" s="8"/>
      <c r="H59" s="24">
        <v>10000</v>
      </c>
      <c r="I59" s="60"/>
      <c r="J59" s="66"/>
    </row>
    <row r="60" spans="1:10" x14ac:dyDescent="0.25">
      <c r="A60" s="78">
        <v>6820</v>
      </c>
      <c r="B60" s="75" t="s">
        <v>109</v>
      </c>
      <c r="C60" s="80">
        <v>7000</v>
      </c>
      <c r="D60" s="26"/>
      <c r="E60" s="23" t="s">
        <v>67</v>
      </c>
      <c r="F60" s="9"/>
      <c r="G60" s="8"/>
      <c r="H60" s="24">
        <v>10000</v>
      </c>
      <c r="I60" s="60"/>
      <c r="J60" s="66"/>
    </row>
    <row r="61" spans="1:10" x14ac:dyDescent="0.25">
      <c r="A61" s="75" t="s">
        <v>27</v>
      </c>
      <c r="B61" s="84"/>
      <c r="C61" s="79">
        <f>SUM(C21:C60)</f>
        <v>2048250</v>
      </c>
      <c r="D61" s="26"/>
      <c r="E61" s="23" t="s">
        <v>69</v>
      </c>
      <c r="F61" s="9"/>
      <c r="G61" s="8"/>
      <c r="H61" s="24">
        <v>0</v>
      </c>
    </row>
    <row r="62" spans="1:10" x14ac:dyDescent="0.25">
      <c r="A62" s="75" t="s">
        <v>56</v>
      </c>
      <c r="B62" s="84"/>
      <c r="C62" s="80"/>
      <c r="D62" s="26"/>
      <c r="E62" s="23" t="s">
        <v>71</v>
      </c>
      <c r="F62" s="9"/>
      <c r="G62" s="8"/>
      <c r="H62" s="24">
        <v>0</v>
      </c>
    </row>
    <row r="63" spans="1:10" s="55" customFormat="1" x14ac:dyDescent="0.25">
      <c r="A63" s="78">
        <v>7100</v>
      </c>
      <c r="B63" s="84"/>
      <c r="C63" s="80"/>
      <c r="D63" s="26"/>
      <c r="E63" s="23"/>
      <c r="F63" s="9"/>
      <c r="G63" s="8"/>
      <c r="H63" s="24"/>
    </row>
    <row r="64" spans="1:10" s="55" customFormat="1" x14ac:dyDescent="0.25">
      <c r="A64" s="78">
        <v>7130</v>
      </c>
      <c r="B64" s="84"/>
      <c r="C64" s="80"/>
      <c r="D64" s="26"/>
      <c r="E64" s="23"/>
      <c r="F64" s="9"/>
      <c r="G64" s="8"/>
      <c r="H64" s="24"/>
    </row>
    <row r="65" spans="1:9" ht="15.75" thickBot="1" x14ac:dyDescent="0.3">
      <c r="A65" s="78">
        <v>7300</v>
      </c>
      <c r="B65" s="75" t="s">
        <v>58</v>
      </c>
      <c r="C65" s="80"/>
      <c r="D65" s="26"/>
      <c r="E65" s="7"/>
      <c r="F65" s="9"/>
      <c r="G65" s="21" t="s">
        <v>43</v>
      </c>
      <c r="H65" s="22">
        <f>SUM(H52:H62)</f>
        <v>124000</v>
      </c>
      <c r="I65" s="60"/>
    </row>
    <row r="66" spans="1:9" s="55" customFormat="1" ht="15.75" thickTop="1" x14ac:dyDescent="0.25">
      <c r="A66" s="78">
        <v>7320</v>
      </c>
      <c r="B66" s="75" t="s">
        <v>107</v>
      </c>
      <c r="C66" s="80"/>
      <c r="D66" s="26"/>
      <c r="E66" s="7"/>
      <c r="F66" s="9"/>
      <c r="G66" s="9"/>
      <c r="H66" s="109"/>
      <c r="I66" s="60"/>
    </row>
    <row r="67" spans="1:9" ht="15.75" thickBot="1" x14ac:dyDescent="0.3">
      <c r="A67" s="78">
        <v>7321</v>
      </c>
      <c r="B67" s="87" t="s">
        <v>60</v>
      </c>
      <c r="C67" s="80"/>
      <c r="D67" s="26"/>
      <c r="E67" s="18"/>
      <c r="F67" s="16"/>
      <c r="G67" s="19"/>
      <c r="H67" s="20"/>
    </row>
    <row r="68" spans="1:9" x14ac:dyDescent="0.25">
      <c r="A68" s="78">
        <v>7400</v>
      </c>
      <c r="B68" s="75" t="s">
        <v>62</v>
      </c>
      <c r="C68" s="80">
        <v>10000</v>
      </c>
      <c r="D68" s="26"/>
      <c r="E68" s="4" t="s">
        <v>75</v>
      </c>
      <c r="F68" s="5"/>
      <c r="G68" s="5"/>
      <c r="H68" s="6"/>
    </row>
    <row r="69" spans="1:9" x14ac:dyDescent="0.25">
      <c r="A69" s="78">
        <v>7700</v>
      </c>
      <c r="B69" s="75" t="s">
        <v>64</v>
      </c>
      <c r="C69" s="80">
        <v>8000</v>
      </c>
      <c r="D69" s="26"/>
      <c r="E69" s="7"/>
      <c r="F69" s="9"/>
      <c r="G69" s="9"/>
      <c r="H69" s="10"/>
    </row>
    <row r="70" spans="1:9" s="55" customFormat="1" x14ac:dyDescent="0.25">
      <c r="A70" s="78">
        <v>7710</v>
      </c>
      <c r="B70" s="75" t="s">
        <v>110</v>
      </c>
      <c r="C70" s="80"/>
      <c r="D70" s="26"/>
      <c r="E70" s="7"/>
      <c r="F70" s="9"/>
      <c r="G70" s="9"/>
      <c r="H70" s="10"/>
    </row>
    <row r="71" spans="1:9" ht="18.75" customHeight="1" thickBot="1" x14ac:dyDescent="0.3">
      <c r="A71" s="78">
        <v>7750</v>
      </c>
      <c r="B71" s="75" t="s">
        <v>66</v>
      </c>
      <c r="C71" s="80">
        <v>12000</v>
      </c>
      <c r="D71" s="26"/>
      <c r="E71" s="29" t="s">
        <v>77</v>
      </c>
      <c r="F71" s="21"/>
      <c r="G71" s="30"/>
      <c r="H71" s="31">
        <v>30000</v>
      </c>
    </row>
    <row r="72" spans="1:9" ht="16.5" thickTop="1" thickBot="1" x14ac:dyDescent="0.3">
      <c r="A72" s="78">
        <v>7770</v>
      </c>
      <c r="B72" s="75" t="s">
        <v>68</v>
      </c>
      <c r="C72" s="80">
        <v>5000</v>
      </c>
      <c r="D72" s="26"/>
      <c r="E72" s="28"/>
      <c r="F72" s="16"/>
      <c r="G72" s="16"/>
      <c r="H72" s="17"/>
    </row>
    <row r="73" spans="1:9" ht="15.75" thickBot="1" x14ac:dyDescent="0.3">
      <c r="A73" s="78">
        <v>7790</v>
      </c>
      <c r="B73" s="75" t="s">
        <v>70</v>
      </c>
      <c r="C73" s="80"/>
      <c r="D73" s="26"/>
      <c r="E73" s="63" t="s">
        <v>120</v>
      </c>
      <c r="F73" s="64"/>
      <c r="G73" s="64"/>
      <c r="H73" s="65">
        <v>42735</v>
      </c>
    </row>
    <row r="74" spans="1:9" ht="18" customHeight="1" x14ac:dyDescent="0.25">
      <c r="A74" s="86">
        <v>7830</v>
      </c>
      <c r="B74" s="87" t="s">
        <v>72</v>
      </c>
      <c r="C74" s="80">
        <v>5000</v>
      </c>
      <c r="D74" s="26"/>
      <c r="E74" s="11" t="s">
        <v>81</v>
      </c>
      <c r="F74" s="56"/>
      <c r="G74" s="56"/>
      <c r="H74" s="58">
        <v>731891.21</v>
      </c>
    </row>
    <row r="75" spans="1:9" s="55" customFormat="1" x14ac:dyDescent="0.25">
      <c r="A75" s="86"/>
      <c r="B75" s="87"/>
      <c r="C75" s="80"/>
      <c r="D75" s="26"/>
      <c r="E75" s="110" t="s">
        <v>118</v>
      </c>
      <c r="F75" s="56"/>
      <c r="G75" s="56"/>
      <c r="H75" s="70">
        <v>182613.69</v>
      </c>
    </row>
    <row r="76" spans="1:9" x14ac:dyDescent="0.25">
      <c r="A76" s="78"/>
      <c r="B76" s="75"/>
      <c r="C76" s="90">
        <f>SUM(C63:C75)</f>
        <v>40000</v>
      </c>
      <c r="D76" s="26"/>
      <c r="E76" s="110" t="s">
        <v>133</v>
      </c>
      <c r="F76" s="56"/>
      <c r="G76" s="56"/>
      <c r="H76" s="59">
        <v>155294.91</v>
      </c>
    </row>
    <row r="77" spans="1:9" x14ac:dyDescent="0.25">
      <c r="A77" s="75" t="s">
        <v>73</v>
      </c>
      <c r="B77" s="84"/>
      <c r="C77" s="80">
        <f>C19+C61+C76</f>
        <v>2212250</v>
      </c>
      <c r="D77" s="26"/>
      <c r="E77" s="110" t="s">
        <v>119</v>
      </c>
      <c r="F77" s="36"/>
      <c r="G77" s="8"/>
      <c r="H77" s="59">
        <v>95139.46</v>
      </c>
    </row>
    <row r="78" spans="1:9" ht="15.75" thickBot="1" x14ac:dyDescent="0.3">
      <c r="A78" s="91"/>
      <c r="B78" s="92"/>
      <c r="C78" s="80"/>
      <c r="D78" s="26"/>
      <c r="E78" s="11"/>
      <c r="F78" s="36"/>
      <c r="G78" s="8"/>
      <c r="H78" s="59"/>
    </row>
    <row r="79" spans="1:9" x14ac:dyDescent="0.25">
      <c r="A79" s="75" t="s">
        <v>74</v>
      </c>
      <c r="B79" s="84"/>
      <c r="C79" s="80">
        <f>C14-C77</f>
        <v>160250</v>
      </c>
      <c r="D79" s="26"/>
      <c r="E79" s="4" t="s">
        <v>83</v>
      </c>
      <c r="F79" s="5"/>
      <c r="G79" s="5"/>
      <c r="H79" s="6"/>
    </row>
    <row r="80" spans="1:9" x14ac:dyDescent="0.25">
      <c r="A80" s="78">
        <v>8050</v>
      </c>
      <c r="B80" s="75" t="s">
        <v>76</v>
      </c>
      <c r="C80" s="80"/>
      <c r="D80" s="26"/>
      <c r="E80" s="14"/>
      <c r="F80" s="8"/>
      <c r="G80" s="8"/>
      <c r="H80" s="32"/>
    </row>
    <row r="81" spans="1:8" x14ac:dyDescent="0.25">
      <c r="A81" s="78">
        <v>8055</v>
      </c>
      <c r="B81" s="75" t="s">
        <v>78</v>
      </c>
      <c r="C81" s="80">
        <v>5500</v>
      </c>
      <c r="D81" s="26"/>
      <c r="E81" s="11" t="s">
        <v>90</v>
      </c>
      <c r="F81" s="25"/>
      <c r="G81" s="56"/>
      <c r="H81" s="57">
        <v>30000</v>
      </c>
    </row>
    <row r="82" spans="1:8" x14ac:dyDescent="0.25">
      <c r="A82" s="78">
        <v>8150</v>
      </c>
      <c r="B82" s="75" t="s">
        <v>130</v>
      </c>
      <c r="C82" s="80">
        <v>25000</v>
      </c>
      <c r="D82" s="27"/>
      <c r="E82" s="11" t="s">
        <v>121</v>
      </c>
      <c r="F82" s="25"/>
      <c r="G82" s="56"/>
      <c r="H82" s="57">
        <v>25000</v>
      </c>
    </row>
    <row r="83" spans="1:8" x14ac:dyDescent="0.25">
      <c r="A83" s="93"/>
      <c r="B83" s="84"/>
      <c r="C83" s="80">
        <f>SUM(C81:C82)</f>
        <v>30500</v>
      </c>
      <c r="D83" s="26"/>
      <c r="E83" s="11" t="s">
        <v>72</v>
      </c>
      <c r="F83" s="34"/>
      <c r="G83" s="56"/>
      <c r="H83" s="57">
        <v>5000</v>
      </c>
    </row>
    <row r="84" spans="1:8" ht="15.75" thickBot="1" x14ac:dyDescent="0.3">
      <c r="A84" s="75" t="s">
        <v>79</v>
      </c>
      <c r="B84" s="84"/>
      <c r="C84" s="80">
        <f>C79+C83</f>
        <v>190750</v>
      </c>
      <c r="D84" s="26"/>
      <c r="E84" s="11" t="s">
        <v>122</v>
      </c>
      <c r="F84" s="33"/>
      <c r="G84" s="16"/>
      <c r="H84" s="111">
        <v>5000</v>
      </c>
    </row>
    <row r="85" spans="1:8" x14ac:dyDescent="0.25">
      <c r="A85" s="75" t="s">
        <v>80</v>
      </c>
      <c r="B85" s="84"/>
      <c r="C85" s="80">
        <f t="shared" ref="C85" si="1">SUM(C84)</f>
        <v>190750</v>
      </c>
      <c r="D85" s="26"/>
    </row>
    <row r="86" spans="1:8" x14ac:dyDescent="0.25">
      <c r="A86" s="94"/>
      <c r="B86" s="84"/>
      <c r="C86" s="80"/>
      <c r="D86" s="26"/>
    </row>
    <row r="87" spans="1:8" ht="15.75" x14ac:dyDescent="0.25">
      <c r="A87" s="95" t="s">
        <v>82</v>
      </c>
      <c r="B87" s="96"/>
      <c r="C87" s="97">
        <f>SUM(C85)</f>
        <v>190750</v>
      </c>
      <c r="D87" s="26"/>
    </row>
    <row r="88" spans="1:8" x14ac:dyDescent="0.25">
      <c r="A88" s="85"/>
      <c r="B88" s="85"/>
      <c r="C88" s="98"/>
      <c r="D88" s="1"/>
    </row>
    <row r="89" spans="1:8" x14ac:dyDescent="0.25">
      <c r="A89" s="85"/>
      <c r="B89" s="85"/>
      <c r="C89" s="98"/>
      <c r="D89" s="1"/>
    </row>
    <row r="90" spans="1:8" x14ac:dyDescent="0.25">
      <c r="A90" s="99"/>
      <c r="B90" s="85"/>
      <c r="C90" s="98"/>
      <c r="D90" s="1"/>
    </row>
    <row r="91" spans="1:8" x14ac:dyDescent="0.25">
      <c r="A91" s="1"/>
      <c r="B91" s="1"/>
      <c r="C91" s="68"/>
      <c r="D91" s="1"/>
    </row>
    <row r="92" spans="1:8" s="55" customFormat="1" x14ac:dyDescent="0.25">
      <c r="B92"/>
      <c r="C92" s="68"/>
    </row>
    <row r="93" spans="1:8" x14ac:dyDescent="0.25">
      <c r="C93" s="68"/>
    </row>
    <row r="94" spans="1:8" x14ac:dyDescent="0.25">
      <c r="C94" s="68"/>
    </row>
    <row r="95" spans="1:8" x14ac:dyDescent="0.25">
      <c r="C95" s="68"/>
    </row>
    <row r="96" spans="1:8" x14ac:dyDescent="0.25">
      <c r="C96" s="68"/>
    </row>
    <row r="97" spans="3:3" x14ac:dyDescent="0.25">
      <c r="C97" s="68"/>
    </row>
    <row r="98" spans="3:3" x14ac:dyDescent="0.25">
      <c r="C98" s="68"/>
    </row>
    <row r="99" spans="3:3" x14ac:dyDescent="0.25">
      <c r="C99" s="68"/>
    </row>
    <row r="100" spans="3:3" x14ac:dyDescent="0.25">
      <c r="C100" s="68"/>
    </row>
    <row r="101" spans="3:3" x14ac:dyDescent="0.25">
      <c r="C101" s="68"/>
    </row>
    <row r="102" spans="3:3" x14ac:dyDescent="0.25">
      <c r="C102" s="68"/>
    </row>
    <row r="103" spans="3:3" x14ac:dyDescent="0.25">
      <c r="C103" s="68"/>
    </row>
    <row r="104" spans="3:3" x14ac:dyDescent="0.25">
      <c r="C104" s="68"/>
    </row>
    <row r="105" spans="3:3" x14ac:dyDescent="0.25">
      <c r="C105" s="68"/>
    </row>
    <row r="106" spans="3:3" x14ac:dyDescent="0.25">
      <c r="C106" s="68"/>
    </row>
    <row r="107" spans="3:3" x14ac:dyDescent="0.25">
      <c r="C107" s="68"/>
    </row>
    <row r="108" spans="3:3" x14ac:dyDescent="0.25">
      <c r="C108" s="68"/>
    </row>
    <row r="109" spans="3:3" x14ac:dyDescent="0.25">
      <c r="C109" s="68"/>
    </row>
    <row r="110" spans="3:3" x14ac:dyDescent="0.25">
      <c r="C110" s="68"/>
    </row>
    <row r="111" spans="3:3" x14ac:dyDescent="0.25">
      <c r="C111" s="68"/>
    </row>
    <row r="112" spans="3:3" x14ac:dyDescent="0.25">
      <c r="C112" s="68"/>
    </row>
    <row r="113" spans="3:3" x14ac:dyDescent="0.25">
      <c r="C113" s="68"/>
    </row>
    <row r="114" spans="3:3" x14ac:dyDescent="0.25">
      <c r="C114" s="68"/>
    </row>
  </sheetData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Budsjett 2017</vt:lpstr>
    </vt:vector>
  </TitlesOfParts>
  <Company>Unitron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Haugen Veisten</dc:creator>
  <cp:lastModifiedBy>Per Bertil Mårten Olin</cp:lastModifiedBy>
  <cp:lastPrinted>2017-03-02T12:30:29Z</cp:lastPrinted>
  <dcterms:created xsi:type="dcterms:W3CDTF">2014-03-04T12:04:44Z</dcterms:created>
  <dcterms:modified xsi:type="dcterms:W3CDTF">2017-03-03T08:59:06Z</dcterms:modified>
</cp:coreProperties>
</file>