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D19" i="1"/>
  <c r="D17" i="1" l="1"/>
  <c r="F40" i="1"/>
  <c r="F17" i="1"/>
  <c r="F19" i="1"/>
  <c r="F35" i="1"/>
  <c r="D35" i="1"/>
  <c r="D22" i="1"/>
  <c r="F12" i="1"/>
  <c r="D12" i="1"/>
  <c r="D25" i="1" l="1"/>
  <c r="D40" i="1" s="1"/>
  <c r="D41" i="1" s="1"/>
  <c r="F22" i="1"/>
  <c r="F25" i="1" s="1"/>
  <c r="F41" i="1" s="1"/>
  <c r="D39" i="1" s="1"/>
</calcChain>
</file>

<file path=xl/comments1.xml><?xml version="1.0" encoding="utf-8"?>
<comments xmlns="http://schemas.openxmlformats.org/spreadsheetml/2006/main">
  <authors>
    <author>Nes Arena</author>
  </authors>
  <commentList>
    <comment ref="D17" authorId="0">
      <text>
        <r>
          <rPr>
            <b/>
            <sz val="9"/>
            <color indexed="81"/>
            <rFont val="Tahoma"/>
            <family val="2"/>
          </rPr>
          <t>Nes Arena:</t>
        </r>
        <r>
          <rPr>
            <sz val="9"/>
            <color indexed="81"/>
            <rFont val="Tahoma"/>
            <family val="2"/>
          </rPr>
          <t xml:space="preserve">
F119 er dblt bet
Bedt om tilbakebetaling 230217
</t>
        </r>
      </text>
    </comment>
  </commentList>
</comments>
</file>

<file path=xl/sharedStrings.xml><?xml version="1.0" encoding="utf-8"?>
<sst xmlns="http://schemas.openxmlformats.org/spreadsheetml/2006/main" count="32" uniqueCount="28">
  <si>
    <t xml:space="preserve"> Resultatregnskap Arrangementskomiteen</t>
  </si>
  <si>
    <t>Driftsinntekter</t>
  </si>
  <si>
    <t>Støtte Neskollen velforening</t>
  </si>
  <si>
    <t>Sommerarrangement</t>
  </si>
  <si>
    <t>Juletrefest</t>
  </si>
  <si>
    <t xml:space="preserve">Gjelder loddsalg,kiosksalg og inngang barn </t>
  </si>
  <si>
    <t>Vinterarrangement</t>
  </si>
  <si>
    <t>Julegrantenning</t>
  </si>
  <si>
    <t>Fakler</t>
  </si>
  <si>
    <t>Leieinntekter partytelt</t>
  </si>
  <si>
    <t>Renteinntekter</t>
  </si>
  <si>
    <t>Sum inntekter</t>
  </si>
  <si>
    <t>Driftskostnader</t>
  </si>
  <si>
    <t>Godteposer, pølser, lys, servietter</t>
  </si>
  <si>
    <t>Fakler, pepperkaker, gløgg</t>
  </si>
  <si>
    <t>Diverse</t>
  </si>
  <si>
    <t>Bankgebyr</t>
  </si>
  <si>
    <t>Sum kostnader</t>
  </si>
  <si>
    <t>Overskudd(+) Underskudd(-)</t>
  </si>
  <si>
    <t>BALANSE Arrangementskomiteen</t>
  </si>
  <si>
    <t>Eiendeler</t>
  </si>
  <si>
    <t>Kontanter</t>
  </si>
  <si>
    <t>Bankinnskudd</t>
  </si>
  <si>
    <t>Sum Eiendeler</t>
  </si>
  <si>
    <t>Egenkapital</t>
  </si>
  <si>
    <t xml:space="preserve">Tidligere års reserve </t>
  </si>
  <si>
    <t>Årets resultat</t>
  </si>
  <si>
    <t>Sum egenkapital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</si>
</sst>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kr&quot;\ * #,##0_ ;_ &quot;kr&quot;\ * \-#,##0_ ;_ &quot;kr&quot;\ * &quot;-&quot;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42" fontId="2" fillId="0" borderId="0" xfId="0" applyNumberFormat="1" applyFont="1"/>
    <xf numFmtId="0" fontId="1" fillId="0" borderId="1" xfId="0" applyFont="1" applyBorder="1"/>
    <xf numFmtId="0" fontId="1" fillId="0" borderId="1" xfId="0" applyNumberFormat="1" applyFont="1" applyBorder="1"/>
    <xf numFmtId="42" fontId="0" fillId="0" borderId="0" xfId="0" applyNumberFormat="1"/>
    <xf numFmtId="0" fontId="1" fillId="0" borderId="2" xfId="0" applyFont="1" applyBorder="1"/>
    <xf numFmtId="42" fontId="1" fillId="0" borderId="2" xfId="0" applyNumberFormat="1" applyFont="1" applyBorder="1"/>
    <xf numFmtId="0" fontId="1" fillId="0" borderId="0" xfId="0" applyFont="1"/>
    <xf numFmtId="0" fontId="1" fillId="0" borderId="0" xfId="0" applyFont="1" applyBorder="1"/>
    <xf numFmtId="42" fontId="1" fillId="0" borderId="0" xfId="0" applyNumberFormat="1" applyFont="1" applyBorder="1"/>
    <xf numFmtId="0" fontId="0" fillId="0" borderId="1" xfId="0" applyBorder="1"/>
    <xf numFmtId="42" fontId="0" fillId="0" borderId="1" xfId="0" applyNumberFormat="1" applyBorder="1"/>
    <xf numFmtId="0" fontId="0" fillId="0" borderId="2" xfId="0" applyBorder="1"/>
    <xf numFmtId="42" fontId="0" fillId="0" borderId="2" xfId="0" applyNumberFormat="1" applyBorder="1"/>
    <xf numFmtId="42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1"/>
  <sheetViews>
    <sheetView tabSelected="1" topLeftCell="A7" workbookViewId="0">
      <selection activeCell="L20" sqref="L20"/>
    </sheetView>
  </sheetViews>
  <sheetFormatPr baseColWidth="10" defaultRowHeight="15" x14ac:dyDescent="0.25"/>
  <cols>
    <col min="4" max="6" width="11.42578125" style="5"/>
  </cols>
  <sheetData>
    <row r="1" spans="1:7" s="1" customFormat="1" ht="18.75" x14ac:dyDescent="0.3">
      <c r="A1" s="1" t="s">
        <v>0</v>
      </c>
      <c r="D1" s="2"/>
      <c r="E1" s="2"/>
      <c r="F1" s="2"/>
    </row>
    <row r="3" spans="1:7" ht="15.75" thickBot="1" x14ac:dyDescent="0.3">
      <c r="A3" s="3" t="s">
        <v>1</v>
      </c>
      <c r="B3" s="3"/>
      <c r="C3" s="3"/>
      <c r="D3" s="4">
        <v>2016</v>
      </c>
      <c r="E3" s="4"/>
      <c r="F3" s="4">
        <v>2015</v>
      </c>
    </row>
    <row r="5" spans="1:7" x14ac:dyDescent="0.25">
      <c r="A5" t="s">
        <v>2</v>
      </c>
      <c r="D5" s="5">
        <v>0</v>
      </c>
      <c r="F5" s="5">
        <v>0</v>
      </c>
    </row>
    <row r="6" spans="1:7" x14ac:dyDescent="0.25">
      <c r="A6" t="s">
        <v>3</v>
      </c>
      <c r="D6" s="5">
        <v>0</v>
      </c>
      <c r="F6" s="5">
        <v>0</v>
      </c>
    </row>
    <row r="7" spans="1:7" x14ac:dyDescent="0.25">
      <c r="A7" t="s">
        <v>4</v>
      </c>
      <c r="F7" s="5">
        <v>6801</v>
      </c>
      <c r="G7" t="s">
        <v>5</v>
      </c>
    </row>
    <row r="8" spans="1:7" x14ac:dyDescent="0.25">
      <c r="A8" t="s">
        <v>6</v>
      </c>
    </row>
    <row r="9" spans="1:7" x14ac:dyDescent="0.25">
      <c r="A9" t="s">
        <v>7</v>
      </c>
      <c r="D9" s="5">
        <v>2440</v>
      </c>
      <c r="F9" s="5">
        <v>2900</v>
      </c>
      <c r="G9" t="s">
        <v>8</v>
      </c>
    </row>
    <row r="10" spans="1:7" x14ac:dyDescent="0.25">
      <c r="A10" t="s">
        <v>9</v>
      </c>
      <c r="F10" s="5">
        <v>0</v>
      </c>
    </row>
    <row r="11" spans="1:7" x14ac:dyDescent="0.25">
      <c r="A11" t="s">
        <v>10</v>
      </c>
      <c r="D11" s="5">
        <v>7.54</v>
      </c>
      <c r="F11" s="5">
        <v>16.86</v>
      </c>
    </row>
    <row r="12" spans="1:7" s="8" customFormat="1" x14ac:dyDescent="0.25">
      <c r="A12" s="6" t="s">
        <v>11</v>
      </c>
      <c r="B12" s="6"/>
      <c r="C12" s="6"/>
      <c r="D12" s="7">
        <f>SUM(D5:D11)</f>
        <v>2447.54</v>
      </c>
      <c r="E12" s="7"/>
      <c r="F12" s="7">
        <f>SUM(F5:F11)</f>
        <v>9717.86</v>
      </c>
    </row>
    <row r="14" spans="1:7" ht="15.75" thickBot="1" x14ac:dyDescent="0.3">
      <c r="A14" s="3" t="s">
        <v>12</v>
      </c>
      <c r="B14" s="3"/>
      <c r="C14" s="3"/>
      <c r="D14" s="4">
        <v>2016</v>
      </c>
      <c r="E14" s="4"/>
      <c r="F14" s="4">
        <v>2015</v>
      </c>
    </row>
    <row r="16" spans="1:7" x14ac:dyDescent="0.25">
      <c r="A16" t="s">
        <v>3</v>
      </c>
      <c r="D16" s="5">
        <v>0</v>
      </c>
      <c r="F16" s="5">
        <v>0</v>
      </c>
    </row>
    <row r="17" spans="1:7" x14ac:dyDescent="0.25">
      <c r="A17" t="s">
        <v>4</v>
      </c>
      <c r="D17" s="5">
        <f>974.65+974.65</f>
        <v>1949.3</v>
      </c>
      <c r="F17" s="5">
        <f>673+133+399.2+237+279.4+429</f>
        <v>2150.6</v>
      </c>
      <c r="G17" t="s">
        <v>13</v>
      </c>
    </row>
    <row r="18" spans="1:7" x14ac:dyDescent="0.25">
      <c r="A18" t="s">
        <v>6</v>
      </c>
      <c r="D18" s="5">
        <v>0</v>
      </c>
      <c r="F18" s="5">
        <v>0</v>
      </c>
    </row>
    <row r="19" spans="1:7" x14ac:dyDescent="0.25">
      <c r="A19" t="s">
        <v>7</v>
      </c>
      <c r="D19" s="5">
        <f>1348.86+2203.28+480.5</f>
        <v>4032.6400000000003</v>
      </c>
      <c r="F19" s="5">
        <f>70+3780.8+2227</f>
        <v>6077.8</v>
      </c>
      <c r="G19" t="s">
        <v>14</v>
      </c>
    </row>
    <row r="20" spans="1:7" x14ac:dyDescent="0.25">
      <c r="A20" t="s">
        <v>15</v>
      </c>
      <c r="D20" s="5">
        <v>0</v>
      </c>
      <c r="F20" s="5">
        <v>0</v>
      </c>
    </row>
    <row r="21" spans="1:7" x14ac:dyDescent="0.25">
      <c r="A21" t="s">
        <v>16</v>
      </c>
    </row>
    <row r="22" spans="1:7" x14ac:dyDescent="0.25">
      <c r="A22" s="6" t="s">
        <v>17</v>
      </c>
      <c r="B22" s="6"/>
      <c r="C22" s="6"/>
      <c r="D22" s="7">
        <f>SUM(D16:D21)</f>
        <v>5981.9400000000005</v>
      </c>
      <c r="E22" s="7"/>
      <c r="F22" s="7">
        <f>SUM(F16:F21)</f>
        <v>8228.4</v>
      </c>
    </row>
    <row r="23" spans="1:7" x14ac:dyDescent="0.25">
      <c r="A23" s="9"/>
      <c r="B23" s="9"/>
      <c r="C23" s="9"/>
      <c r="D23" s="10"/>
      <c r="E23" s="10"/>
      <c r="F23" s="10"/>
    </row>
    <row r="25" spans="1:7" x14ac:dyDescent="0.25">
      <c r="A25" s="6" t="s">
        <v>18</v>
      </c>
      <c r="B25" s="6"/>
      <c r="C25" s="6"/>
      <c r="D25" s="7">
        <f>D12-D22</f>
        <v>-3534.4000000000005</v>
      </c>
      <c r="E25" s="7"/>
      <c r="F25" s="7">
        <f>+F12-F22</f>
        <v>1489.4600000000009</v>
      </c>
    </row>
    <row r="30" spans="1:7" s="1" customFormat="1" ht="18.75" x14ac:dyDescent="0.3">
      <c r="A30" s="1" t="s">
        <v>19</v>
      </c>
      <c r="D30" s="2"/>
      <c r="E30" s="2"/>
      <c r="F30" s="2"/>
    </row>
    <row r="32" spans="1:7" ht="15.75" thickBot="1" x14ac:dyDescent="0.3">
      <c r="A32" s="3" t="s">
        <v>20</v>
      </c>
      <c r="B32" s="11"/>
      <c r="C32" s="11"/>
      <c r="D32" s="12"/>
      <c r="E32" s="12"/>
      <c r="F32" s="12"/>
    </row>
    <row r="33" spans="1:6" x14ac:dyDescent="0.25">
      <c r="A33" t="s">
        <v>21</v>
      </c>
      <c r="D33" s="5">
        <f>9218+1830</f>
        <v>11048</v>
      </c>
      <c r="F33" s="5">
        <v>9088</v>
      </c>
    </row>
    <row r="34" spans="1:6" x14ac:dyDescent="0.25">
      <c r="A34" t="s">
        <v>22</v>
      </c>
      <c r="D34" s="5">
        <v>3408.91</v>
      </c>
      <c r="F34" s="5">
        <v>8902.7800000000007</v>
      </c>
    </row>
    <row r="35" spans="1:6" x14ac:dyDescent="0.25">
      <c r="A35" s="13" t="s">
        <v>23</v>
      </c>
      <c r="B35" s="13"/>
      <c r="C35" s="13"/>
      <c r="D35" s="14">
        <f>SUM(D33:D34)</f>
        <v>14456.91</v>
      </c>
      <c r="E35" s="14"/>
      <c r="F35" s="15">
        <f>SUM(F33:F34)</f>
        <v>17990.78</v>
      </c>
    </row>
    <row r="38" spans="1:6" ht="15.75" thickBot="1" x14ac:dyDescent="0.3">
      <c r="A38" s="3" t="s">
        <v>24</v>
      </c>
      <c r="B38" s="11"/>
      <c r="C38" s="11"/>
      <c r="D38" s="12"/>
      <c r="E38" s="12"/>
      <c r="F38" s="12"/>
    </row>
    <row r="39" spans="1:6" x14ac:dyDescent="0.25">
      <c r="A39" t="s">
        <v>25</v>
      </c>
      <c r="D39" s="5">
        <f>F41</f>
        <v>17991.46</v>
      </c>
      <c r="F39" s="5">
        <v>16502</v>
      </c>
    </row>
    <row r="40" spans="1:6" x14ac:dyDescent="0.25">
      <c r="A40" t="s">
        <v>26</v>
      </c>
      <c r="D40" s="5">
        <f>D25</f>
        <v>-3534.4000000000005</v>
      </c>
      <c r="F40" s="5">
        <f>+F25</f>
        <v>1489.4600000000009</v>
      </c>
    </row>
    <row r="41" spans="1:6" x14ac:dyDescent="0.25">
      <c r="A41" s="13" t="s">
        <v>27</v>
      </c>
      <c r="B41" s="13"/>
      <c r="C41" s="13"/>
      <c r="D41" s="14">
        <f>SUM(D39:D40)</f>
        <v>14457.059999999998</v>
      </c>
      <c r="E41" s="14"/>
      <c r="F41" s="15">
        <f>SUM(F39:F40)</f>
        <v>17991.46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 Arena</dc:creator>
  <cp:lastModifiedBy>Per Bertil Mårten Olin</cp:lastModifiedBy>
  <dcterms:created xsi:type="dcterms:W3CDTF">2017-02-23T06:43:09Z</dcterms:created>
  <dcterms:modified xsi:type="dcterms:W3CDTF">2017-03-01T06:29:14Z</dcterms:modified>
</cp:coreProperties>
</file>